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rinterSettings/printerSettings1.bin" ContentType="application/vnd.openxmlformats-officedocument.spreadsheetml.printerSettings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U:\Finance\CFS\2026\06 JUN\Q2 2026 External Reporting\"/>
    </mc:Choice>
  </mc:AlternateContent>
  <xr:revisionPtr revIDLastSave="0" documentId="13_ncr:1_{7739E3DB-7917-445F-A76D-71B49EFC1EDE}" xr6:coauthVersionLast="47" xr6:coauthVersionMax="47" xr10:uidLastSave="{00000000-0000-0000-0000-000000000000}"/>
  <bookViews>
    <workbookView xWindow="-120" yWindow="-13860" windowWidth="21840" windowHeight="13020" xr2:uid="{52CFF722-CBBD-4D76-AAA9-D4EA194DA265}"/>
  </bookViews>
  <sheets>
    <sheet name="SCI" sheetId="1" r:id="rId1"/>
    <sheet name="SFP" sheetId="2" r:id="rId2"/>
    <sheet name="SCF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6" i="3" l="1"/>
  <c r="F46" i="3"/>
  <c r="E46" i="3"/>
  <c r="D46" i="3"/>
  <c r="G42" i="3"/>
  <c r="F42" i="3"/>
  <c r="E42" i="3"/>
  <c r="D42" i="3"/>
  <c r="G40" i="3"/>
  <c r="F40" i="3"/>
  <c r="E40" i="3"/>
  <c r="D40" i="3"/>
  <c r="G30" i="3"/>
  <c r="F30" i="3"/>
  <c r="E30" i="3"/>
  <c r="D30" i="3"/>
  <c r="D10" i="3" a="1"/>
  <c r="D10" i="3" s="1"/>
  <c r="D19" i="3" s="1"/>
  <c r="D24" i="3" s="1"/>
  <c r="F6" i="3"/>
  <c r="D6" i="3"/>
  <c r="E51" i="2"/>
  <c r="D51" i="2"/>
  <c r="D52" i="2" s="1"/>
  <c r="D45" i="2"/>
  <c r="E44" i="2"/>
  <c r="E45" i="2" s="1"/>
  <c r="D44" i="2"/>
  <c r="E36" i="2"/>
  <c r="D36" i="2"/>
  <c r="E25" i="2"/>
  <c r="D25" i="2"/>
  <c r="E15" i="2"/>
  <c r="D15" i="2"/>
  <c r="G32" i="1"/>
  <c r="E32" i="1"/>
  <c r="F32" i="1"/>
  <c r="D32" i="1"/>
  <c r="G31" i="1"/>
  <c r="F31" i="1"/>
  <c r="E31" i="1"/>
  <c r="D31" i="1"/>
  <c r="G20" i="1"/>
  <c r="F20" i="1"/>
  <c r="E20" i="1"/>
  <c r="D20" i="1"/>
  <c r="G19" i="1"/>
  <c r="F19" i="1"/>
  <c r="E19" i="1"/>
  <c r="D19" i="1"/>
  <c r="G15" i="1"/>
  <c r="F15" i="1"/>
  <c r="E15" i="1"/>
  <c r="D15" i="1"/>
  <c r="G10" i="1"/>
  <c r="G13" i="1" s="1"/>
  <c r="F10" i="1"/>
  <c r="F13" i="1" s="1"/>
  <c r="E10" i="1"/>
  <c r="E13" i="1" s="1"/>
  <c r="D10" i="1"/>
  <c r="D13" i="1" s="1"/>
  <c r="E19" i="3" l="1"/>
  <c r="E24" i="3" s="1"/>
  <c r="F19" i="3"/>
  <c r="F24" i="3" s="1"/>
  <c r="G19" i="3"/>
  <c r="G24" i="3" s="1"/>
  <c r="E52" i="2"/>
  <c r="D26" i="2"/>
  <c r="E26" i="2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<sst xmlns="http://schemas.openxmlformats.org/spreadsheetml/2006/main" count="126" uniqueCount="114">
  <si>
    <t>Notes</t>
  </si>
  <si>
    <t>Revenue</t>
  </si>
  <si>
    <t>Cost of sales and services</t>
  </si>
  <si>
    <t>Gross profit</t>
  </si>
  <si>
    <t>Selling and administrative expenses</t>
  </si>
  <si>
    <t>Operating income</t>
  </si>
  <si>
    <t>Net finance costs</t>
  </si>
  <si>
    <t>Income before income tax</t>
  </si>
  <si>
    <t>Income tax (expense) recovery</t>
  </si>
  <si>
    <t>Current</t>
  </si>
  <si>
    <t>Deferred</t>
  </si>
  <si>
    <t>Net earnings</t>
  </si>
  <si>
    <t>Items that may subsequently be reclassified to earnings:</t>
  </si>
  <si>
    <t>Items that will not be reclassified to earnings:</t>
  </si>
  <si>
    <t>Net earnings per unit</t>
  </si>
  <si>
    <t>Basic net earnings per unit</t>
  </si>
  <si>
    <t>Diluted net earnings per unit</t>
  </si>
  <si>
    <t>CHEMTRADE LOGISTICS INCOME FUND</t>
  </si>
  <si>
    <t>ASSETS</t>
  </si>
  <si>
    <t>Current assets</t>
  </si>
  <si>
    <t>Cash and cash equivalents</t>
  </si>
  <si>
    <t>Inventories</t>
  </si>
  <si>
    <t>Income taxes receivable</t>
  </si>
  <si>
    <t>Total current assets</t>
  </si>
  <si>
    <t>Non-current assets</t>
  </si>
  <si>
    <t>Property, plant and equipment</t>
  </si>
  <si>
    <t>Right-of-use assets</t>
  </si>
  <si>
    <t>Intangible assets</t>
  </si>
  <si>
    <t>Deferred tax assets</t>
  </si>
  <si>
    <t>Total non-current assets</t>
  </si>
  <si>
    <t>Total assets</t>
  </si>
  <si>
    <t>LIABILITIES AND UNITHOLDERS’ EQUITY</t>
  </si>
  <si>
    <t>Current liabilities</t>
  </si>
  <si>
    <t>Distributions payable</t>
  </si>
  <si>
    <t>Provisions</t>
  </si>
  <si>
    <t>Lease liabilities</t>
  </si>
  <si>
    <t>Total current liabilities</t>
  </si>
  <si>
    <t>Non-current liabilities</t>
  </si>
  <si>
    <t>Long-term debt</t>
  </si>
  <si>
    <t>Long-term lease liabilities</t>
  </si>
  <si>
    <t>Employee benefits</t>
  </si>
  <si>
    <t>Deferred tax liabilities</t>
  </si>
  <si>
    <t>Total non-current liabilities</t>
  </si>
  <si>
    <t>Total liabilities</t>
  </si>
  <si>
    <t>Unitholders’ equity</t>
  </si>
  <si>
    <t>Units</t>
  </si>
  <si>
    <t>Contributed surplus</t>
  </si>
  <si>
    <t>Deficit</t>
  </si>
  <si>
    <t>Accumulated other comprehensive income</t>
  </si>
  <si>
    <t>Total unitholders’ equity</t>
  </si>
  <si>
    <t>Total liabilities and unitholders’ equity</t>
  </si>
  <si>
    <t>Cash flows from operating activities:</t>
  </si>
  <si>
    <t>Adjustments for:</t>
  </si>
  <si>
    <t>Depreciation and amortization</t>
  </si>
  <si>
    <t>Net (gain) loss on disposal and write-down of property, plant and equipment ("PPE")</t>
  </si>
  <si>
    <t>Change in environmental and decommissioning liability</t>
  </si>
  <si>
    <t>Income tax expense</t>
  </si>
  <si>
    <t>Unrealized foreign exchange loss (gain)</t>
  </si>
  <si>
    <t>Interest paid</t>
  </si>
  <si>
    <t>Interest received</t>
  </si>
  <si>
    <t>Income tax paid</t>
  </si>
  <si>
    <t>Net cash flows from operating activities</t>
  </si>
  <si>
    <t>Cash flows from investing activities:</t>
  </si>
  <si>
    <t>Capital expenditures</t>
  </si>
  <si>
    <t>Net cash flows used in investing activities</t>
  </si>
  <si>
    <t>Cash flows from financing activities:</t>
  </si>
  <si>
    <t>Repayment of lease liability</t>
  </si>
  <si>
    <t>Net change in revolving credit facility</t>
  </si>
  <si>
    <t>Proceeds from issuance of senior unsecured notes</t>
  </si>
  <si>
    <t>Transaction costs related to the issuance of senior unsecured notes</t>
  </si>
  <si>
    <t>Repurchase of units under NCIB</t>
  </si>
  <si>
    <t>Cash and cash equivalents, beginning of the period</t>
  </si>
  <si>
    <t>Effect of exchange rates on cash held in foreign currencies</t>
  </si>
  <si>
    <t>Cash and cash equivalents, end of the period</t>
  </si>
  <si>
    <r>
      <t>Increase in working capital</t>
    </r>
    <r>
      <rPr>
        <vertAlign val="superscript"/>
        <sz val="11"/>
        <color theme="1"/>
        <rFont val="Aptos Narrow"/>
        <family val="2"/>
        <scheme val="minor"/>
      </rPr>
      <t>(1)</t>
    </r>
  </si>
  <si>
    <t>Condensed Consolidated Interim Statements of Comprehensive Income</t>
  </si>
  <si>
    <t>(Unaudited)</t>
  </si>
  <si>
    <t>Condensed Consolidated Interim Statements of Financial Position</t>
  </si>
  <si>
    <t>Trade receivables</t>
  </si>
  <si>
    <t>Prepaid expenses</t>
  </si>
  <si>
    <t>Derivative assets</t>
  </si>
  <si>
    <t>Long-term receivables and investments</t>
  </si>
  <si>
    <t>Goodwill</t>
  </si>
  <si>
    <t>Trade payables and accrued liabilities</t>
  </si>
  <si>
    <t>Interest payable</t>
  </si>
  <si>
    <t>Long-term accrued liabilities</t>
  </si>
  <si>
    <t>Condensed Consolidated Interim Statements of Cash Flows</t>
  </si>
  <si>
    <t>(In millions of Canadian dollars)</t>
  </si>
  <si>
    <t>Distributions to unitholders</t>
  </si>
  <si>
    <t>Opening balance adjustment due to IFRS 9 amendment</t>
  </si>
  <si>
    <r>
      <rPr>
        <vertAlign val="superscript"/>
        <sz val="9"/>
        <color theme="1"/>
        <rFont val="Aptos Narrow"/>
        <family val="2"/>
        <scheme val="minor"/>
      </rPr>
      <t>(1)</t>
    </r>
    <r>
      <rPr>
        <sz val="9"/>
        <color theme="1"/>
        <rFont val="Aptos Narrow"/>
        <family val="2"/>
        <scheme val="minor"/>
      </rPr>
      <t>The comparatives for certain items on the Condensed Consolidated Interim Statements of Cash Flows have been amended to be consistent with current year presentation, refer to note 2(d).</t>
    </r>
  </si>
  <si>
    <t xml:space="preserve">
(In millions of Canadian dollars)</t>
  </si>
  <si>
    <t>(In millions of Canadian dollars, except per unit amounts)</t>
  </si>
  <si>
    <t xml:space="preserve">Other comprehensive income (loss) </t>
  </si>
  <si>
    <t>Other comprehensive income (loss)</t>
  </si>
  <si>
    <t>Three months ended June 30,</t>
  </si>
  <si>
    <t>Six months ended June 30,</t>
  </si>
  <si>
    <t>Impairment of PPE</t>
  </si>
  <si>
    <t>13,16</t>
  </si>
  <si>
    <t>Derivative liabilities</t>
  </si>
  <si>
    <t>Convertible debentures</t>
  </si>
  <si>
    <t>(1)</t>
  </si>
  <si>
    <r>
      <rPr>
        <vertAlign val="superscript"/>
        <sz val="9"/>
        <color theme="1"/>
        <rFont val="Aptos Narrow"/>
        <family val="2"/>
        <scheme val="minor"/>
      </rPr>
      <t xml:space="preserve">(1) </t>
    </r>
    <r>
      <rPr>
        <sz val="9"/>
        <color theme="1"/>
        <rFont val="Aptos Narrow"/>
        <family val="2"/>
        <scheme val="minor"/>
      </rPr>
      <t>Certain comparative amounts have been disaggregated to conform with the current year presentation.</t>
    </r>
  </si>
  <si>
    <t>Net working capital and other adjustments settled related to the Polytec, Inc. acquisition</t>
  </si>
  <si>
    <t>Acquisition of intangible assets</t>
  </si>
  <si>
    <t>Repayment of convertible debentures</t>
  </si>
  <si>
    <t>Change in fair value of convertible debentures due to own credit risk, net of tax of $nil and $nil (2025 - net of tax of $nil and $nil)</t>
  </si>
  <si>
    <t>Net investment hedge of foreign operations, net of tax of $nil and $nil (2025 - net of tax of $nil and $nil)</t>
  </si>
  <si>
    <t>Foreign currency translation differences for foreign operations, net of tax of $nil and $nil (2025 - net of tax of $nil and $nil)</t>
  </si>
  <si>
    <t>Effective portion of change in the fair value of cash flow hedges, net of tax of $nil and $nil (2025 - net of tax of ($0.3) and ($0.2))</t>
  </si>
  <si>
    <t>Defined benefit plan adjustments, net of tax of ($0.6) and ($0.4) (2025 - net of tax of ($0.3) and ($0.2) )</t>
  </si>
  <si>
    <t xml:space="preserve">Total comprehensive income (loss) </t>
  </si>
  <si>
    <t>Net cash flows (used in) from financing activities</t>
  </si>
  <si>
    <t>(Decrease) increase in cash and cash equivalents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</si>
</sst>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.0_);_(* \(#,##0.0\);_(* &quot;-&quot;??_);_(@_)"/>
    <numFmt numFmtId="165" formatCode="_(* #,##0_);_(* \(#,##0\);_(* &quot;-&quot;??_);_(@_)"/>
    <numFmt numFmtId="166" formatCode="mmmm\ dd\,\ yyyy"/>
    <numFmt numFmtId="167" formatCode="_(&quot;$&quot;* #,##0.0_);_(&quot;$&quot;* \(#,##0.0\);_(&quot;$&quot;* &quot;-&quot;??_);_(@_)"/>
  </numFmts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theme="3" tint="0.499984740745262"/>
      <name val="Aptos Narrow"/>
      <family val="2"/>
      <scheme val="minor"/>
    </font>
    <font>
      <b/>
      <sz val="18"/>
      <color theme="3" tint="0.499984740745262"/>
      <name val="Aptos Narrow"/>
      <family val="2"/>
      <scheme val="minor"/>
    </font>
    <font>
      <vertAlign val="superscript"/>
      <sz val="11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  <font>
      <vertAlign val="superscript"/>
      <sz val="9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70">
    <xf numFmtId="0" fontId="0" fillId="0" borderId="0" xfId="0"/>
    <xf numFmtId="0" fontId="0" fillId="0" borderId="0" xfId="0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/>
    <xf numFmtId="164" fontId="0" fillId="0" borderId="0" xfId="1" applyNumberFormat="1" applyFont="1"/>
    <xf numFmtId="165" fontId="0" fillId="0" borderId="0" xfId="1" applyNumberFormat="1" applyFont="1" applyAlignment="1">
      <alignment vertical="center" wrapText="1"/>
    </xf>
    <xf numFmtId="165" fontId="0" fillId="0" borderId="0" xfId="1" applyNumberFormat="1" applyFont="1"/>
    <xf numFmtId="0" fontId="0" fillId="0" borderId="0" xfId="0" applyAlignment="1">
      <alignment horizontal="left" vertical="center" wrapText="1" inden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left" vertical="center" wrapText="1" indent="1"/>
    </xf>
    <xf numFmtId="165" fontId="2" fillId="0" borderId="0" xfId="1" applyNumberFormat="1" applyFont="1"/>
    <xf numFmtId="0" fontId="2" fillId="2" borderId="0" xfId="0" applyFont="1" applyFill="1" applyAlignment="1">
      <alignment vertical="center" wrapText="1"/>
    </xf>
    <xf numFmtId="165" fontId="2" fillId="2" borderId="0" xfId="1" applyNumberFormat="1" applyFont="1" applyFill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0" fillId="0" borderId="0" xfId="0" applyAlignment="1">
      <alignment horizontal="left" vertical="center" wrapText="1" indent="2"/>
    </xf>
    <xf numFmtId="0" fontId="0" fillId="0" borderId="2" xfId="0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 indent="2"/>
    </xf>
    <xf numFmtId="0" fontId="3" fillId="0" borderId="0" xfId="0" applyFont="1"/>
    <xf numFmtId="0" fontId="4" fillId="0" borderId="0" xfId="0" applyFont="1"/>
    <xf numFmtId="44" fontId="2" fillId="2" borderId="0" xfId="2" applyFont="1" applyFill="1" applyAlignment="1">
      <alignment vertical="center" wrapText="1"/>
    </xf>
    <xf numFmtId="44" fontId="0" fillId="0" borderId="0" xfId="2" applyFont="1" applyAlignment="1">
      <alignment vertical="center" wrapText="1"/>
    </xf>
    <xf numFmtId="44" fontId="2" fillId="2" borderId="1" xfId="2" applyFont="1" applyFill="1" applyBorder="1" applyAlignment="1">
      <alignment vertical="center" wrapText="1"/>
    </xf>
    <xf numFmtId="44" fontId="0" fillId="0" borderId="1" xfId="2" applyFont="1" applyBorder="1" applyAlignment="1">
      <alignment vertical="center" wrapText="1"/>
    </xf>
    <xf numFmtId="164" fontId="2" fillId="0" borderId="0" xfId="1" applyNumberFormat="1" applyFont="1"/>
    <xf numFmtId="0" fontId="0" fillId="0" borderId="0" xfId="0" applyAlignment="1">
      <alignment horizontal="left" vertical="center" wrapText="1" indent="3"/>
    </xf>
    <xf numFmtId="0" fontId="0" fillId="0" borderId="0" xfId="0" applyAlignment="1">
      <alignment horizontal="left" vertical="center" wrapText="1" indent="4"/>
    </xf>
    <xf numFmtId="0" fontId="0" fillId="0" borderId="1" xfId="0" applyBorder="1" applyAlignment="1">
      <alignment horizontal="left" vertical="center" wrapText="1" indent="4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vertical="center" wrapText="1"/>
    </xf>
    <xf numFmtId="166" fontId="2" fillId="2" borderId="4" xfId="0" applyNumberFormat="1" applyFont="1" applyFill="1" applyBorder="1" applyAlignment="1">
      <alignment vertical="center" wrapText="1"/>
    </xf>
    <xf numFmtId="166" fontId="0" fillId="0" borderId="4" xfId="0" applyNumberFormat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0" fillId="0" borderId="1" xfId="0" applyBorder="1" applyAlignment="1">
      <alignment horizontal="left" vertical="center" wrapText="1" indent="3"/>
    </xf>
    <xf numFmtId="0" fontId="6" fillId="0" borderId="0" xfId="0" applyFont="1" applyAlignment="1">
      <alignment vertical="top"/>
    </xf>
    <xf numFmtId="164" fontId="2" fillId="2" borderId="0" xfId="1" applyNumberFormat="1" applyFont="1" applyFill="1" applyAlignment="1">
      <alignment vertical="center" wrapText="1"/>
    </xf>
    <xf numFmtId="164" fontId="0" fillId="0" borderId="0" xfId="1" applyNumberFormat="1" applyFont="1" applyAlignment="1">
      <alignment vertical="center" wrapText="1"/>
    </xf>
    <xf numFmtId="164" fontId="2" fillId="2" borderId="1" xfId="1" applyNumberFormat="1" applyFont="1" applyFill="1" applyBorder="1" applyAlignment="1">
      <alignment vertical="center" wrapText="1"/>
    </xf>
    <xf numFmtId="164" fontId="0" fillId="0" borderId="1" xfId="1" applyNumberFormat="1" applyFont="1" applyBorder="1" applyAlignment="1">
      <alignment vertical="center" wrapText="1"/>
    </xf>
    <xf numFmtId="164" fontId="2" fillId="2" borderId="2" xfId="1" applyNumberFormat="1" applyFont="1" applyFill="1" applyBorder="1" applyAlignment="1">
      <alignment vertical="center" wrapText="1"/>
    </xf>
    <xf numFmtId="164" fontId="0" fillId="0" borderId="2" xfId="1" applyNumberFormat="1" applyFont="1" applyBorder="1" applyAlignment="1">
      <alignment vertical="center" wrapText="1"/>
    </xf>
    <xf numFmtId="167" fontId="2" fillId="2" borderId="0" xfId="2" applyNumberFormat="1" applyFont="1" applyFill="1" applyAlignment="1">
      <alignment vertical="center" wrapText="1"/>
    </xf>
    <xf numFmtId="167" fontId="0" fillId="0" borderId="0" xfId="2" applyNumberFormat="1" applyFont="1" applyAlignment="1">
      <alignment vertical="center" wrapText="1"/>
    </xf>
    <xf numFmtId="167" fontId="2" fillId="2" borderId="0" xfId="1" applyNumberFormat="1" applyFont="1" applyFill="1" applyAlignment="1">
      <alignment vertical="center" wrapText="1"/>
    </xf>
    <xf numFmtId="167" fontId="0" fillId="0" borderId="0" xfId="1" applyNumberFormat="1" applyFont="1" applyAlignment="1">
      <alignment vertical="center" wrapText="1"/>
    </xf>
    <xf numFmtId="167" fontId="2" fillId="2" borderId="3" xfId="2" applyNumberFormat="1" applyFont="1" applyFill="1" applyBorder="1" applyAlignment="1">
      <alignment vertical="center" wrapText="1"/>
    </xf>
    <xf numFmtId="167" fontId="0" fillId="0" borderId="3" xfId="2" applyNumberFormat="1" applyFont="1" applyBorder="1" applyAlignment="1">
      <alignment vertical="center" wrapText="1"/>
    </xf>
    <xf numFmtId="164" fontId="2" fillId="2" borderId="0" xfId="1" applyNumberFormat="1" applyFont="1" applyFill="1" applyBorder="1" applyAlignment="1">
      <alignment vertical="center" wrapText="1"/>
    </xf>
    <xf numFmtId="164" fontId="0" fillId="0" borderId="0" xfId="1" applyNumberFormat="1" applyFont="1" applyBorder="1" applyAlignment="1">
      <alignment vertical="center" wrapText="1"/>
    </xf>
    <xf numFmtId="0" fontId="5" fillId="0" borderId="2" xfId="0" quotePrefix="1" applyFont="1" applyBorder="1" applyAlignment="1">
      <alignment horizontal="left"/>
    </xf>
    <xf numFmtId="167" fontId="2" fillId="2" borderId="2" xfId="2" applyNumberFormat="1" applyFont="1" applyFill="1" applyBorder="1" applyAlignment="1">
      <alignment vertical="center" wrapText="1"/>
    </xf>
    <xf numFmtId="164" fontId="0" fillId="0" borderId="0" xfId="1" applyNumberFormat="1" applyFont="1" applyAlignment="1">
      <alignment vertical="center"/>
    </xf>
    <xf numFmtId="164" fontId="2" fillId="0" borderId="0" xfId="1" applyNumberFormat="1" applyFont="1" applyAlignment="1">
      <alignment vertical="center"/>
    </xf>
    <xf numFmtId="165" fontId="2" fillId="0" borderId="0" xfId="1" applyNumberFormat="1" applyFont="1" applyAlignment="1">
      <alignment vertical="center" wrapText="1"/>
    </xf>
    <xf numFmtId="164" fontId="2" fillId="0" borderId="0" xfId="1" applyNumberFormat="1" applyFont="1" applyAlignment="1">
      <alignment vertical="center" wrapText="1"/>
    </xf>
    <xf numFmtId="0" fontId="0" fillId="0" borderId="0" xfId="0" applyAlignment="1">
      <alignment vertical="center"/>
    </xf>
    <xf numFmtId="167" fontId="2" fillId="0" borderId="2" xfId="2" applyNumberFormat="1" applyFont="1" applyFill="1" applyBorder="1" applyAlignment="1">
      <alignment vertical="center" wrapText="1"/>
    </xf>
    <xf numFmtId="167" fontId="0" fillId="0" borderId="2" xfId="2" applyNumberFormat="1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164" fontId="0" fillId="0" borderId="0" xfId="1" applyNumberFormat="1" applyFont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top" wrapText="1"/>
    </xf>
    <xf numFmtId="165" fontId="0" fillId="0" borderId="0" xfId="1" applyNumberFormat="1" applyFont="1" applyAlignment="1">
      <alignment vertical="center" wrapText="1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customProperty" Target="../customProperty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BDA1DE-43DD-4834-A715-1B03F6898068}">
  <dimension ref="A1:P48"/>
  <sheetViews>
    <sheetView showGridLines="0" tabSelected="1" workbookViewId="0">
      <selection activeCell="B7" sqref="B7"/>
    </sheetView>
  </sheetViews>
  <sheetFormatPr defaultRowHeight="14.5" x14ac:dyDescent="0.35"/>
  <cols>
    <col min="2" max="2" width="57.81640625" customWidth="1"/>
    <col min="3" max="3" width="6.1796875" style="18" bestFit="1" customWidth="1"/>
    <col min="4" max="4" width="13.7265625" style="3" bestFit="1" customWidth="1"/>
    <col min="5" max="5" width="13.7265625" bestFit="1" customWidth="1"/>
    <col min="6" max="6" width="13.7265625" style="3" bestFit="1" customWidth="1"/>
    <col min="7" max="7" width="13.7265625" bestFit="1" customWidth="1"/>
    <col min="10" max="10" width="16.6328125" customWidth="1"/>
    <col min="11" max="11" width="9.6328125" bestFit="1" customWidth="1"/>
    <col min="12" max="15" width="8.81640625" bestFit="1" customWidth="1"/>
  </cols>
  <sheetData>
    <row r="1" spans="1:16" ht="23.5" x14ac:dyDescent="0.55000000000000004">
      <c r="A1" s="24" t="s">
        <v>17</v>
      </c>
    </row>
    <row r="2" spans="1:16" x14ac:dyDescent="0.35">
      <c r="A2" s="23" t="s">
        <v>75</v>
      </c>
    </row>
    <row r="3" spans="1:16" x14ac:dyDescent="0.35">
      <c r="A3" s="23" t="s">
        <v>92</v>
      </c>
    </row>
    <row r="4" spans="1:16" x14ac:dyDescent="0.35">
      <c r="A4" s="23" t="s">
        <v>76</v>
      </c>
    </row>
    <row r="5" spans="1:16" ht="27" customHeight="1" x14ac:dyDescent="0.35">
      <c r="J5" s="58"/>
      <c r="K5" s="43"/>
      <c r="L5" s="66"/>
      <c r="M5" s="66"/>
      <c r="N5" s="66"/>
      <c r="O5" s="66"/>
      <c r="P5" s="43"/>
    </row>
    <row r="6" spans="1:16" s="3" customFormat="1" ht="29" customHeight="1" x14ac:dyDescent="0.35">
      <c r="B6" s="34"/>
      <c r="C6" s="35"/>
      <c r="D6" s="65" t="s">
        <v>95</v>
      </c>
      <c r="E6" s="65"/>
      <c r="F6" s="65" t="s">
        <v>96</v>
      </c>
      <c r="G6" s="65"/>
      <c r="J6" s="58"/>
      <c r="K6" s="43"/>
      <c r="L6" s="43"/>
      <c r="M6" s="62"/>
      <c r="N6" s="43"/>
      <c r="O6" s="43"/>
      <c r="P6" s="43"/>
    </row>
    <row r="7" spans="1:16" s="3" customFormat="1" x14ac:dyDescent="0.35">
      <c r="B7" s="13"/>
      <c r="C7" s="20" t="s">
        <v>0</v>
      </c>
      <c r="D7" s="14">
        <v>2026</v>
      </c>
      <c r="E7" s="8">
        <v>2025</v>
      </c>
      <c r="F7" s="14">
        <v>2026</v>
      </c>
      <c r="G7" s="8">
        <v>2025</v>
      </c>
      <c r="J7" s="58"/>
      <c r="K7" s="43"/>
      <c r="L7" s="43"/>
      <c r="M7" s="62"/>
      <c r="N7" s="43"/>
      <c r="O7" s="43"/>
      <c r="P7" s="43"/>
    </row>
    <row r="8" spans="1:16" x14ac:dyDescent="0.35">
      <c r="B8" s="1" t="s">
        <v>1</v>
      </c>
      <c r="C8" s="19">
        <v>4</v>
      </c>
      <c r="D8" s="48">
        <v>578.70000000000005</v>
      </c>
      <c r="E8" s="49">
        <v>496.7</v>
      </c>
      <c r="F8" s="48">
        <v>1081.7</v>
      </c>
      <c r="G8" s="49">
        <v>963</v>
      </c>
      <c r="J8" s="58"/>
      <c r="K8" s="5"/>
      <c r="L8" s="43"/>
      <c r="M8" s="62"/>
      <c r="N8" s="43"/>
      <c r="O8" s="43"/>
      <c r="P8" s="43"/>
    </row>
    <row r="9" spans="1:16" x14ac:dyDescent="0.35">
      <c r="B9" s="8" t="s">
        <v>2</v>
      </c>
      <c r="C9" s="20">
        <v>6</v>
      </c>
      <c r="D9" s="44">
        <v>-473.8</v>
      </c>
      <c r="E9" s="45">
        <v>-368.5</v>
      </c>
      <c r="F9" s="44">
        <v>-879</v>
      </c>
      <c r="G9" s="45">
        <v>-730.7</v>
      </c>
      <c r="J9" s="58"/>
      <c r="K9" s="5"/>
      <c r="L9" s="43"/>
      <c r="M9" s="62"/>
      <c r="N9" s="43"/>
      <c r="O9" s="43"/>
      <c r="P9" s="43"/>
    </row>
    <row r="10" spans="1:16" x14ac:dyDescent="0.35">
      <c r="B10" s="1" t="s">
        <v>3</v>
      </c>
      <c r="C10" s="19"/>
      <c r="D10" s="42">
        <f>SUM(D8:D9)</f>
        <v>104.90000000000003</v>
      </c>
      <c r="E10" s="43">
        <f t="shared" ref="E10:G10" si="0">SUM(E8:E9)</f>
        <v>128.19999999999999</v>
      </c>
      <c r="F10" s="42">
        <f t="shared" si="0"/>
        <v>202.70000000000005</v>
      </c>
      <c r="G10" s="43">
        <f t="shared" si="0"/>
        <v>232.29999999999995</v>
      </c>
      <c r="J10" s="58"/>
      <c r="K10" s="5"/>
      <c r="L10" s="43"/>
      <c r="M10" s="62"/>
      <c r="N10" s="43"/>
      <c r="O10" s="43"/>
      <c r="P10" s="43"/>
    </row>
    <row r="11" spans="1:16" x14ac:dyDescent="0.35">
      <c r="B11" s="1" t="s">
        <v>4</v>
      </c>
      <c r="C11" s="19">
        <v>5</v>
      </c>
      <c r="D11" s="42">
        <v>-42.1</v>
      </c>
      <c r="E11" s="43">
        <v>-34</v>
      </c>
      <c r="F11" s="42">
        <v>-85.4</v>
      </c>
      <c r="G11" s="43">
        <v>-66.900000000000006</v>
      </c>
      <c r="J11" s="58"/>
      <c r="K11" s="5"/>
      <c r="L11" s="43"/>
      <c r="M11" s="62"/>
      <c r="N11" s="43"/>
      <c r="O11" s="43"/>
      <c r="P11" s="43"/>
    </row>
    <row r="12" spans="1:16" x14ac:dyDescent="0.35">
      <c r="B12" s="8" t="s">
        <v>97</v>
      </c>
      <c r="C12" s="20">
        <v>10</v>
      </c>
      <c r="D12" s="44">
        <v>0</v>
      </c>
      <c r="E12" s="45">
        <v>-43.5</v>
      </c>
      <c r="F12" s="44">
        <v>0</v>
      </c>
      <c r="G12" s="45">
        <v>-43.5</v>
      </c>
      <c r="J12" s="58"/>
      <c r="K12" s="5"/>
      <c r="L12" s="43"/>
      <c r="M12" s="62"/>
      <c r="N12" s="43"/>
      <c r="O12" s="43"/>
      <c r="P12" s="43"/>
    </row>
    <row r="13" spans="1:16" x14ac:dyDescent="0.35">
      <c r="B13" s="1" t="s">
        <v>5</v>
      </c>
      <c r="C13" s="19"/>
      <c r="D13" s="42">
        <f>SUM(D10:D12)</f>
        <v>62.800000000000033</v>
      </c>
      <c r="E13" s="43">
        <f t="shared" ref="E13" si="1">SUM(E10:E12)</f>
        <v>50.699999999999989</v>
      </c>
      <c r="F13" s="42">
        <f t="shared" ref="F13" si="2">SUM(F10:F12)</f>
        <v>117.30000000000004</v>
      </c>
      <c r="G13" s="43">
        <f t="shared" ref="G13" si="3">SUM(G10:G12)</f>
        <v>121.89999999999995</v>
      </c>
      <c r="J13" s="58"/>
      <c r="K13" s="5"/>
      <c r="L13" s="43"/>
      <c r="M13" s="43"/>
      <c r="N13" s="43"/>
      <c r="O13" s="43"/>
      <c r="P13" s="43"/>
    </row>
    <row r="14" spans="1:16" x14ac:dyDescent="0.35">
      <c r="B14" s="8" t="s">
        <v>6</v>
      </c>
      <c r="C14" s="20">
        <v>7</v>
      </c>
      <c r="D14" s="44">
        <v>-10.6</v>
      </c>
      <c r="E14" s="45">
        <v>-35.6</v>
      </c>
      <c r="F14" s="44">
        <v>-33.200000000000003</v>
      </c>
      <c r="G14" s="45">
        <v>-46.1</v>
      </c>
      <c r="J14" s="58"/>
      <c r="K14" s="5"/>
      <c r="L14" s="43"/>
      <c r="M14" s="43"/>
      <c r="N14" s="43"/>
      <c r="O14" s="43"/>
      <c r="P14" s="43"/>
    </row>
    <row r="15" spans="1:16" x14ac:dyDescent="0.35">
      <c r="B15" s="1" t="s">
        <v>7</v>
      </c>
      <c r="C15" s="19"/>
      <c r="D15" s="42">
        <f>SUM(D13:D14)</f>
        <v>52.200000000000031</v>
      </c>
      <c r="E15" s="43">
        <f t="shared" ref="E15" si="4">SUM(E13:E14)</f>
        <v>15.099999999999987</v>
      </c>
      <c r="F15" s="42">
        <f t="shared" ref="F15" si="5">SUM(F13:F14)</f>
        <v>84.100000000000037</v>
      </c>
      <c r="G15" s="43">
        <f t="shared" ref="G15" si="6">SUM(G13:G14)</f>
        <v>75.799999999999955</v>
      </c>
      <c r="J15" s="58"/>
      <c r="K15" s="5"/>
      <c r="L15" s="43"/>
      <c r="M15" s="43"/>
      <c r="N15" s="43"/>
      <c r="O15" s="43"/>
      <c r="P15" s="43"/>
    </row>
    <row r="16" spans="1:16" x14ac:dyDescent="0.35">
      <c r="B16" s="1" t="s">
        <v>8</v>
      </c>
      <c r="C16" s="19">
        <v>8</v>
      </c>
      <c r="D16" s="42"/>
      <c r="E16" s="43"/>
      <c r="F16" s="42"/>
      <c r="G16" s="43"/>
      <c r="J16" s="59"/>
      <c r="K16" s="60"/>
      <c r="L16" s="61"/>
      <c r="M16" s="61"/>
      <c r="N16" s="61"/>
      <c r="O16" s="61"/>
      <c r="P16" s="43"/>
    </row>
    <row r="17" spans="2:16" x14ac:dyDescent="0.35">
      <c r="B17" s="7" t="s">
        <v>9</v>
      </c>
      <c r="C17" s="19"/>
      <c r="D17" s="42">
        <v>-7.8</v>
      </c>
      <c r="E17" s="43">
        <v>-9.5</v>
      </c>
      <c r="F17" s="42">
        <v>-19.7</v>
      </c>
      <c r="G17" s="43">
        <v>-18.2</v>
      </c>
      <c r="J17" s="58"/>
      <c r="K17" s="5"/>
      <c r="L17" s="43"/>
      <c r="M17" s="43"/>
      <c r="N17" s="43"/>
      <c r="O17" s="43"/>
      <c r="P17" s="43"/>
    </row>
    <row r="18" spans="2:16" x14ac:dyDescent="0.35">
      <c r="B18" s="9" t="s">
        <v>10</v>
      </c>
      <c r="C18" s="20"/>
      <c r="D18" s="44">
        <v>-1.5</v>
      </c>
      <c r="E18" s="45">
        <v>4.0999999999999996</v>
      </c>
      <c r="F18" s="44">
        <v>3.9</v>
      </c>
      <c r="G18" s="45">
        <v>1.2</v>
      </c>
      <c r="J18" s="59"/>
      <c r="K18" s="60"/>
      <c r="L18" s="61"/>
      <c r="M18" s="61"/>
      <c r="N18" s="61"/>
      <c r="O18" s="61"/>
      <c r="P18" s="43"/>
    </row>
    <row r="19" spans="2:16" x14ac:dyDescent="0.35">
      <c r="B19" s="8"/>
      <c r="C19" s="20"/>
      <c r="D19" s="46">
        <f>SUM(D16:D18)</f>
        <v>-9.3000000000000007</v>
      </c>
      <c r="E19" s="47">
        <f t="shared" ref="E19" si="7">SUM(E16:E18)</f>
        <v>-5.4</v>
      </c>
      <c r="F19" s="46">
        <f t="shared" ref="F19" si="8">SUM(F16:F18)</f>
        <v>-15.799999999999999</v>
      </c>
      <c r="G19" s="47">
        <f t="shared" ref="G19" si="9">SUM(G16:G18)</f>
        <v>-17</v>
      </c>
      <c r="J19" s="58"/>
      <c r="K19" s="5"/>
      <c r="L19" s="43"/>
      <c r="M19" s="43"/>
      <c r="N19" s="43"/>
      <c r="O19" s="43"/>
      <c r="P19" s="43"/>
    </row>
    <row r="20" spans="2:16" x14ac:dyDescent="0.35">
      <c r="B20" s="1" t="s">
        <v>11</v>
      </c>
      <c r="C20" s="19"/>
      <c r="D20" s="48">
        <f>SUM(D15,D19)</f>
        <v>42.900000000000034</v>
      </c>
      <c r="E20" s="49">
        <f t="shared" ref="E20:G20" si="10">SUM(E15,E19)</f>
        <v>9.6999999999999869</v>
      </c>
      <c r="F20" s="48">
        <f t="shared" si="10"/>
        <v>68.30000000000004</v>
      </c>
      <c r="G20" s="49">
        <f t="shared" si="10"/>
        <v>58.799999999999955</v>
      </c>
      <c r="J20" s="58"/>
      <c r="K20" s="5"/>
      <c r="L20" s="43"/>
      <c r="M20" s="43"/>
      <c r="N20" s="43"/>
      <c r="O20" s="43"/>
      <c r="P20" s="43"/>
    </row>
    <row r="21" spans="2:16" ht="15.75" customHeight="1" x14ac:dyDescent="0.35">
      <c r="B21" s="1" t="s">
        <v>94</v>
      </c>
      <c r="C21" s="19"/>
      <c r="D21" s="42"/>
      <c r="E21" s="43"/>
      <c r="F21" s="42"/>
      <c r="G21" s="43"/>
      <c r="J21" s="58"/>
      <c r="K21" s="5"/>
      <c r="L21" s="43"/>
      <c r="M21" s="43"/>
      <c r="N21" s="43"/>
      <c r="O21" s="43"/>
      <c r="P21" s="43"/>
    </row>
    <row r="22" spans="2:16" ht="9" customHeight="1" x14ac:dyDescent="0.35">
      <c r="B22" s="1"/>
      <c r="C22" s="19"/>
      <c r="D22" s="42"/>
      <c r="E22" s="43"/>
      <c r="F22" s="42"/>
      <c r="G22" s="43"/>
      <c r="J22" s="59"/>
      <c r="K22" s="60"/>
      <c r="L22" s="61"/>
      <c r="M22" s="61"/>
      <c r="N22" s="61"/>
      <c r="O22" s="61"/>
      <c r="P22" s="43"/>
    </row>
    <row r="23" spans="2:16" x14ac:dyDescent="0.35">
      <c r="B23" s="2" t="s">
        <v>12</v>
      </c>
      <c r="C23" s="19"/>
      <c r="D23" s="42"/>
      <c r="E23" s="43"/>
      <c r="F23" s="42"/>
      <c r="G23" s="43"/>
      <c r="J23" s="58"/>
      <c r="K23" s="5"/>
      <c r="L23" s="43"/>
      <c r="M23" s="43"/>
      <c r="N23" s="43"/>
      <c r="O23" s="43"/>
      <c r="P23" s="43"/>
    </row>
    <row r="24" spans="2:16" ht="29" x14ac:dyDescent="0.35">
      <c r="B24" s="15" t="s">
        <v>107</v>
      </c>
      <c r="C24" s="19" t="s">
        <v>98</v>
      </c>
      <c r="D24" s="42">
        <v>-2.2000000000000002</v>
      </c>
      <c r="E24" s="43">
        <v>3.6</v>
      </c>
      <c r="F24" s="42">
        <v>-2.5</v>
      </c>
      <c r="G24" s="43">
        <v>3.6</v>
      </c>
      <c r="J24" s="58"/>
      <c r="K24" s="43"/>
      <c r="L24" s="43"/>
      <c r="M24" s="43"/>
      <c r="N24" s="43"/>
      <c r="O24" s="43"/>
      <c r="P24" s="43"/>
    </row>
    <row r="25" spans="2:16" ht="29" x14ac:dyDescent="0.35">
      <c r="B25" s="15" t="s">
        <v>108</v>
      </c>
      <c r="C25" s="19"/>
      <c r="D25" s="42">
        <v>20.6</v>
      </c>
      <c r="E25" s="43">
        <v>-46.1</v>
      </c>
      <c r="F25" s="42">
        <v>34.1</v>
      </c>
      <c r="G25" s="43">
        <v>-46.9</v>
      </c>
      <c r="J25" s="58"/>
      <c r="K25" s="43"/>
      <c r="L25" s="43"/>
      <c r="M25" s="43"/>
      <c r="N25" s="43"/>
      <c r="O25" s="43"/>
      <c r="P25" s="43"/>
    </row>
    <row r="26" spans="2:16" ht="29" x14ac:dyDescent="0.35">
      <c r="B26" s="15" t="s">
        <v>109</v>
      </c>
      <c r="C26" s="19"/>
      <c r="D26" s="42">
        <v>-1.3</v>
      </c>
      <c r="E26" s="43">
        <v>1.012</v>
      </c>
      <c r="F26" s="42">
        <v>-1.2</v>
      </c>
      <c r="G26" s="43">
        <v>0.5</v>
      </c>
      <c r="J26" s="58"/>
      <c r="K26" s="43"/>
      <c r="L26" s="43"/>
      <c r="M26" s="43"/>
      <c r="N26" s="43"/>
      <c r="O26" s="43"/>
      <c r="P26" s="43"/>
    </row>
    <row r="27" spans="2:16" ht="9" customHeight="1" x14ac:dyDescent="0.35">
      <c r="B27" s="1"/>
      <c r="C27" s="19"/>
      <c r="D27" s="42"/>
      <c r="E27" s="43"/>
      <c r="F27" s="42"/>
      <c r="G27" s="43"/>
      <c r="J27" s="59"/>
      <c r="K27" s="61"/>
      <c r="L27" s="61"/>
      <c r="M27" s="61"/>
      <c r="N27" s="61"/>
      <c r="O27" s="61"/>
      <c r="P27" s="43"/>
    </row>
    <row r="28" spans="2:16" x14ac:dyDescent="0.35">
      <c r="B28" s="2" t="s">
        <v>13</v>
      </c>
      <c r="C28" s="19"/>
      <c r="D28" s="42"/>
      <c r="E28" s="43"/>
      <c r="F28" s="42"/>
      <c r="G28" s="43"/>
      <c r="J28" s="58"/>
      <c r="K28" s="43"/>
      <c r="L28" s="43"/>
      <c r="M28" s="43"/>
      <c r="N28" s="43"/>
      <c r="O28" s="43"/>
      <c r="P28" s="43"/>
    </row>
    <row r="29" spans="2:16" ht="29" x14ac:dyDescent="0.35">
      <c r="B29" s="15" t="s">
        <v>110</v>
      </c>
      <c r="C29" s="19"/>
      <c r="D29" s="42">
        <v>3.3</v>
      </c>
      <c r="E29" s="43">
        <v>0.8</v>
      </c>
      <c r="F29" s="42">
        <v>2.4</v>
      </c>
      <c r="G29" s="43">
        <v>0.4</v>
      </c>
      <c r="J29" s="58"/>
      <c r="K29" s="43"/>
      <c r="L29" s="43"/>
      <c r="M29" s="43"/>
      <c r="N29" s="43"/>
      <c r="O29" s="43"/>
      <c r="P29" s="43"/>
    </row>
    <row r="30" spans="2:16" ht="29" x14ac:dyDescent="0.35">
      <c r="B30" s="15" t="s">
        <v>106</v>
      </c>
      <c r="C30" s="19">
        <v>10</v>
      </c>
      <c r="D30" s="42">
        <v>0</v>
      </c>
      <c r="E30" s="43">
        <v>5.6950000000000003</v>
      </c>
      <c r="F30" s="42">
        <v>0</v>
      </c>
      <c r="G30" s="43">
        <v>-6.3</v>
      </c>
      <c r="J30" s="58"/>
      <c r="K30" s="43"/>
      <c r="L30" s="43"/>
      <c r="M30" s="43"/>
      <c r="N30" s="43"/>
      <c r="O30" s="43"/>
      <c r="P30" s="43"/>
    </row>
    <row r="31" spans="2:16" x14ac:dyDescent="0.35">
      <c r="B31" s="16" t="s">
        <v>93</v>
      </c>
      <c r="C31" s="21"/>
      <c r="D31" s="46">
        <f>SUM(D24:D30)</f>
        <v>20.400000000000002</v>
      </c>
      <c r="E31" s="47">
        <f t="shared" ref="E31:G31" si="11">SUM(E24:E30)</f>
        <v>-34.993000000000002</v>
      </c>
      <c r="F31" s="46">
        <f t="shared" si="11"/>
        <v>32.800000000000004</v>
      </c>
      <c r="G31" s="47">
        <f t="shared" si="11"/>
        <v>-48.699999999999996</v>
      </c>
      <c r="J31" s="58"/>
      <c r="K31" s="43"/>
      <c r="L31" s="43"/>
      <c r="M31" s="43"/>
      <c r="N31" s="43"/>
      <c r="O31" s="43"/>
      <c r="P31" s="43"/>
    </row>
    <row r="32" spans="2:16" x14ac:dyDescent="0.35">
      <c r="B32" s="16" t="s">
        <v>111</v>
      </c>
      <c r="C32" s="21"/>
      <c r="D32" s="57">
        <f>D31+D20</f>
        <v>63.30000000000004</v>
      </c>
      <c r="E32" s="64">
        <f>E31+E20</f>
        <v>-25.293000000000013</v>
      </c>
      <c r="F32" s="57">
        <f>F31+F20</f>
        <v>101.10000000000005</v>
      </c>
      <c r="G32" s="64">
        <f>G31+G20</f>
        <v>10.099999999999959</v>
      </c>
      <c r="J32" s="58"/>
      <c r="K32" s="43"/>
      <c r="L32" s="43"/>
      <c r="M32" s="43"/>
      <c r="N32" s="43"/>
      <c r="O32" s="43"/>
      <c r="P32" s="43"/>
    </row>
    <row r="33" spans="2:16" x14ac:dyDescent="0.35">
      <c r="B33" s="1" t="s">
        <v>14</v>
      </c>
      <c r="C33" s="19">
        <v>9</v>
      </c>
      <c r="D33" s="12"/>
      <c r="E33" s="5"/>
      <c r="F33" s="12"/>
      <c r="G33" s="5"/>
      <c r="J33" s="58"/>
      <c r="K33" s="43"/>
      <c r="L33" s="43"/>
      <c r="M33" s="43"/>
      <c r="N33" s="43"/>
      <c r="O33" s="43"/>
      <c r="P33" s="43"/>
    </row>
    <row r="34" spans="2:16" x14ac:dyDescent="0.35">
      <c r="B34" s="15" t="s">
        <v>15</v>
      </c>
      <c r="C34" s="19"/>
      <c r="D34" s="25">
        <v>0.384593809339624</v>
      </c>
      <c r="E34" s="26">
        <v>8.5289155557218693E-2</v>
      </c>
      <c r="F34" s="25">
        <v>0.60888053934994002</v>
      </c>
      <c r="G34" s="26">
        <v>0.509704159097918</v>
      </c>
      <c r="J34" s="58"/>
      <c r="K34" s="43"/>
      <c r="L34" s="43"/>
      <c r="M34" s="43"/>
      <c r="N34" s="43"/>
      <c r="O34" s="43"/>
      <c r="P34" s="43"/>
    </row>
    <row r="35" spans="2:16" x14ac:dyDescent="0.35">
      <c r="B35" s="22" t="s">
        <v>16</v>
      </c>
      <c r="C35" s="20"/>
      <c r="D35" s="27">
        <v>0.30945552693629502</v>
      </c>
      <c r="E35" s="28">
        <v>8.5289155557218693E-2</v>
      </c>
      <c r="F35" s="27">
        <v>0.556497908881046</v>
      </c>
      <c r="G35" s="28">
        <v>0.50898390428798801</v>
      </c>
      <c r="J35" s="58"/>
      <c r="K35" s="43"/>
      <c r="L35" s="43"/>
      <c r="M35" s="43"/>
      <c r="N35" s="43"/>
      <c r="O35" s="43"/>
      <c r="P35" s="43"/>
    </row>
    <row r="36" spans="2:16" x14ac:dyDescent="0.35">
      <c r="D36" s="10"/>
      <c r="E36" s="6"/>
      <c r="F36" s="10"/>
      <c r="G36" s="6"/>
      <c r="J36" s="58"/>
      <c r="K36" s="43"/>
      <c r="L36" s="43"/>
      <c r="M36" s="43"/>
      <c r="N36" s="43"/>
      <c r="O36" s="43"/>
      <c r="P36" s="43"/>
    </row>
    <row r="37" spans="2:16" x14ac:dyDescent="0.35">
      <c r="J37" s="58"/>
      <c r="K37" s="43"/>
      <c r="L37" s="43"/>
      <c r="M37" s="43"/>
      <c r="N37" s="43"/>
      <c r="O37" s="43"/>
      <c r="P37" s="43"/>
    </row>
    <row r="38" spans="2:16" x14ac:dyDescent="0.35">
      <c r="J38" s="58"/>
      <c r="K38" s="43"/>
      <c r="L38" s="43"/>
      <c r="M38" s="43"/>
      <c r="N38" s="43"/>
      <c r="O38" s="43"/>
      <c r="P38" s="43"/>
    </row>
    <row r="39" spans="2:16" x14ac:dyDescent="0.35">
      <c r="J39" s="58"/>
      <c r="K39" s="43"/>
      <c r="L39" s="43"/>
      <c r="M39" s="43"/>
      <c r="N39" s="43"/>
      <c r="O39" s="43"/>
      <c r="P39" s="43"/>
    </row>
    <row r="40" spans="2:16" x14ac:dyDescent="0.35">
      <c r="J40" s="58"/>
      <c r="K40" s="43"/>
      <c r="L40" s="43"/>
      <c r="M40" s="43"/>
      <c r="N40" s="43"/>
      <c r="O40" s="43"/>
      <c r="P40" s="43"/>
    </row>
    <row r="41" spans="2:16" x14ac:dyDescent="0.35">
      <c r="J41" s="58"/>
      <c r="K41" s="43"/>
      <c r="L41" s="43"/>
      <c r="M41" s="43"/>
      <c r="N41" s="43"/>
      <c r="O41" s="43"/>
      <c r="P41" s="43"/>
    </row>
    <row r="42" spans="2:16" x14ac:dyDescent="0.35">
      <c r="J42" s="58"/>
      <c r="K42" s="43"/>
      <c r="L42" s="43"/>
      <c r="M42" s="43"/>
      <c r="N42" s="43"/>
      <c r="O42" s="43"/>
      <c r="P42" s="43"/>
    </row>
    <row r="43" spans="2:16" x14ac:dyDescent="0.35">
      <c r="J43" s="58"/>
      <c r="K43" s="43"/>
      <c r="L43" s="43"/>
      <c r="M43" s="43"/>
      <c r="N43" s="43"/>
      <c r="O43" s="43"/>
      <c r="P43" s="43"/>
    </row>
    <row r="44" spans="2:16" x14ac:dyDescent="0.35">
      <c r="J44" s="58"/>
      <c r="K44" s="43"/>
      <c r="L44" s="43"/>
      <c r="M44" s="43"/>
      <c r="N44" s="43"/>
      <c r="O44" s="43"/>
      <c r="P44" s="43"/>
    </row>
    <row r="45" spans="2:16" x14ac:dyDescent="0.35">
      <c r="J45" s="58"/>
      <c r="K45" s="43"/>
      <c r="L45" s="43"/>
      <c r="M45" s="43"/>
      <c r="N45" s="43"/>
      <c r="O45" s="43"/>
      <c r="P45" s="43"/>
    </row>
    <row r="46" spans="2:16" x14ac:dyDescent="0.35">
      <c r="J46" s="58"/>
      <c r="K46" s="43"/>
      <c r="L46" s="43"/>
      <c r="M46" s="43"/>
      <c r="N46" s="43"/>
      <c r="O46" s="43"/>
      <c r="P46" s="43"/>
    </row>
    <row r="47" spans="2:16" x14ac:dyDescent="0.35">
      <c r="J47" s="58"/>
      <c r="K47" s="43"/>
      <c r="L47" s="43"/>
      <c r="M47" s="43"/>
      <c r="N47" s="43"/>
      <c r="O47" s="43"/>
      <c r="P47" s="43"/>
    </row>
    <row r="48" spans="2:16" x14ac:dyDescent="0.35">
      <c r="J48" s="58"/>
      <c r="K48" s="43"/>
      <c r="L48" s="43"/>
      <c r="M48" s="43"/>
      <c r="N48" s="43"/>
      <c r="O48" s="43"/>
      <c r="P48" s="43"/>
    </row>
  </sheetData>
  <mergeCells count="4">
    <mergeCell ref="D6:E6"/>
    <mergeCell ref="L5:M5"/>
    <mergeCell ref="N5:O5"/>
    <mergeCell ref="F6:G6"/>
  </mergeCells>
  <pageMargins left="0.7" right="0.7" top="0.75" bottom="0.75" header="0.3" footer="0.3"/>
  <customProperties>
    <customPr name="EpmWorksheetKeyString_GUID" r:id="rId1"/>
    <customPr name="IbpWorksheetKeyString_GUID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575B6D-95D6-4632-AD61-AC84AE49F0A1}">
  <dimension ref="A1:N86"/>
  <sheetViews>
    <sheetView showGridLines="0" workbookViewId="0">
      <selection activeCell="H8" sqref="H8"/>
    </sheetView>
  </sheetViews>
  <sheetFormatPr defaultRowHeight="14.5" x14ac:dyDescent="0.35"/>
  <cols>
    <col min="2" max="2" width="49.453125" customWidth="1"/>
    <col min="3" max="3" width="6.453125" style="3" bestFit="1" customWidth="1"/>
    <col min="4" max="4" width="18.08984375" style="3" customWidth="1"/>
    <col min="5" max="5" width="16.90625" customWidth="1"/>
    <col min="6" max="6" width="2" customWidth="1"/>
    <col min="9" max="9" width="31.08984375" customWidth="1"/>
    <col min="11" max="11" width="10.1796875" style="4" bestFit="1" customWidth="1"/>
    <col min="12" max="12" width="9.81640625" style="4" bestFit="1" customWidth="1"/>
  </cols>
  <sheetData>
    <row r="1" spans="1:14" ht="23.5" x14ac:dyDescent="0.55000000000000004">
      <c r="A1" s="24" t="s">
        <v>17</v>
      </c>
    </row>
    <row r="2" spans="1:14" x14ac:dyDescent="0.35">
      <c r="A2" s="23" t="s">
        <v>77</v>
      </c>
    </row>
    <row r="3" spans="1:14" x14ac:dyDescent="0.35">
      <c r="A3" s="23" t="s">
        <v>91</v>
      </c>
    </row>
    <row r="4" spans="1:14" x14ac:dyDescent="0.35">
      <c r="A4" s="23" t="s">
        <v>76</v>
      </c>
    </row>
    <row r="6" spans="1:14" ht="16.5" x14ac:dyDescent="0.35">
      <c r="B6" s="36"/>
      <c r="C6" s="34" t="s">
        <v>0</v>
      </c>
      <c r="D6" s="37">
        <v>46203</v>
      </c>
      <c r="E6" s="38">
        <v>46022</v>
      </c>
      <c r="F6" s="56" t="s">
        <v>101</v>
      </c>
    </row>
    <row r="7" spans="1:14" x14ac:dyDescent="0.35">
      <c r="B7" s="34" t="s">
        <v>18</v>
      </c>
      <c r="C7" s="34"/>
      <c r="D7" s="39"/>
      <c r="E7" s="36"/>
    </row>
    <row r="8" spans="1:14" x14ac:dyDescent="0.35">
      <c r="B8" s="2" t="s">
        <v>19</v>
      </c>
      <c r="C8" s="2"/>
      <c r="D8" s="11"/>
      <c r="E8" s="1"/>
    </row>
    <row r="9" spans="1:14" x14ac:dyDescent="0.35">
      <c r="B9" s="31" t="s">
        <v>20</v>
      </c>
      <c r="C9" s="2"/>
      <c r="D9" s="48">
        <v>44.5</v>
      </c>
      <c r="E9" s="49">
        <v>27.4</v>
      </c>
      <c r="I9" s="62"/>
      <c r="J9" s="62"/>
      <c r="K9" s="58"/>
      <c r="L9" s="58"/>
      <c r="M9" s="62"/>
      <c r="N9" s="62"/>
    </row>
    <row r="10" spans="1:14" x14ac:dyDescent="0.35">
      <c r="B10" s="31" t="s">
        <v>78</v>
      </c>
      <c r="C10" s="2"/>
      <c r="D10" s="42">
        <v>232.4</v>
      </c>
      <c r="E10" s="43">
        <v>199.7</v>
      </c>
      <c r="I10" s="62"/>
      <c r="J10" s="62"/>
      <c r="K10" s="58"/>
      <c r="L10" s="58"/>
      <c r="M10" s="62"/>
      <c r="N10" s="62"/>
    </row>
    <row r="11" spans="1:14" x14ac:dyDescent="0.35">
      <c r="B11" s="31" t="s">
        <v>21</v>
      </c>
      <c r="C11" s="2"/>
      <c r="D11" s="42">
        <v>144.6</v>
      </c>
      <c r="E11" s="43">
        <v>135.30000000000001</v>
      </c>
      <c r="I11" s="62"/>
      <c r="J11" s="62"/>
      <c r="K11" s="58"/>
      <c r="L11" s="58"/>
      <c r="M11" s="62"/>
      <c r="N11" s="62"/>
    </row>
    <row r="12" spans="1:14" x14ac:dyDescent="0.35">
      <c r="B12" s="31" t="s">
        <v>22</v>
      </c>
      <c r="C12" s="2"/>
      <c r="D12" s="42">
        <v>26.7</v>
      </c>
      <c r="E12" s="43">
        <v>19.399999999999999</v>
      </c>
      <c r="I12" s="62"/>
      <c r="J12" s="62"/>
      <c r="K12" s="58"/>
      <c r="L12" s="58"/>
      <c r="M12" s="62"/>
      <c r="N12" s="62"/>
    </row>
    <row r="13" spans="1:14" x14ac:dyDescent="0.35">
      <c r="B13" s="31" t="s">
        <v>79</v>
      </c>
      <c r="C13" s="2"/>
      <c r="D13" s="42">
        <v>11.3</v>
      </c>
      <c r="E13" s="43">
        <v>8.6</v>
      </c>
      <c r="I13" s="62"/>
      <c r="J13" s="62"/>
      <c r="K13" s="58"/>
      <c r="L13" s="58"/>
      <c r="M13" s="62"/>
      <c r="N13" s="62"/>
    </row>
    <row r="14" spans="1:14" x14ac:dyDescent="0.35">
      <c r="B14" s="32" t="s">
        <v>80</v>
      </c>
      <c r="C14" s="13">
        <v>16</v>
      </c>
      <c r="D14" s="44">
        <v>24.4</v>
      </c>
      <c r="E14" s="45">
        <v>24</v>
      </c>
      <c r="I14" s="62"/>
      <c r="J14" s="62"/>
      <c r="K14" s="58"/>
      <c r="L14" s="58"/>
      <c r="M14" s="62"/>
      <c r="N14" s="62"/>
    </row>
    <row r="15" spans="1:14" x14ac:dyDescent="0.35">
      <c r="B15" s="2" t="s">
        <v>23</v>
      </c>
      <c r="C15" s="2"/>
      <c r="D15" s="42">
        <f>SUM(D9:D14)</f>
        <v>483.9</v>
      </c>
      <c r="E15" s="43">
        <f>SUM(E9:E14)</f>
        <v>414.4</v>
      </c>
      <c r="I15" s="62"/>
      <c r="J15" s="62"/>
      <c r="K15" s="58"/>
      <c r="L15" s="58"/>
      <c r="M15" s="62"/>
      <c r="N15" s="62"/>
    </row>
    <row r="16" spans="1:14" x14ac:dyDescent="0.35">
      <c r="B16" s="2" t="s">
        <v>24</v>
      </c>
      <c r="C16" s="2"/>
      <c r="D16" s="42"/>
      <c r="E16" s="43"/>
      <c r="I16" s="62"/>
      <c r="J16" s="62"/>
      <c r="K16" s="58"/>
      <c r="L16" s="58"/>
      <c r="M16" s="62"/>
      <c r="N16" s="62"/>
    </row>
    <row r="17" spans="2:14" x14ac:dyDescent="0.35">
      <c r="B17" s="31" t="s">
        <v>25</v>
      </c>
      <c r="C17" s="2">
        <v>10</v>
      </c>
      <c r="D17" s="42">
        <v>1147.4000000000001</v>
      </c>
      <c r="E17" s="43">
        <v>1101</v>
      </c>
      <c r="I17" s="62"/>
      <c r="J17" s="62"/>
      <c r="K17" s="58"/>
      <c r="L17" s="58"/>
      <c r="M17" s="62"/>
      <c r="N17" s="62"/>
    </row>
    <row r="18" spans="2:14" x14ac:dyDescent="0.35">
      <c r="B18" s="31" t="s">
        <v>26</v>
      </c>
      <c r="C18" s="2"/>
      <c r="D18" s="42">
        <v>170</v>
      </c>
      <c r="E18" s="43">
        <v>179.1</v>
      </c>
      <c r="I18" s="62"/>
      <c r="J18" s="62"/>
      <c r="K18" s="58"/>
      <c r="L18" s="58"/>
      <c r="M18" s="62"/>
      <c r="N18" s="62"/>
    </row>
    <row r="19" spans="2:14" x14ac:dyDescent="0.35">
      <c r="B19" s="31" t="s">
        <v>22</v>
      </c>
      <c r="C19" s="2">
        <v>8</v>
      </c>
      <c r="D19" s="42">
        <v>66</v>
      </c>
      <c r="E19" s="43">
        <v>66</v>
      </c>
      <c r="I19" s="62"/>
      <c r="J19" s="62"/>
      <c r="K19" s="58"/>
      <c r="L19" s="58"/>
      <c r="M19" s="62"/>
      <c r="N19" s="62"/>
    </row>
    <row r="20" spans="2:14" x14ac:dyDescent="0.35">
      <c r="B20" s="31" t="s">
        <v>80</v>
      </c>
      <c r="C20" s="2">
        <v>16</v>
      </c>
      <c r="D20" s="42">
        <v>13.7</v>
      </c>
      <c r="E20" s="43">
        <v>12.6</v>
      </c>
      <c r="I20" s="62"/>
      <c r="J20" s="62"/>
      <c r="K20" s="58"/>
      <c r="L20" s="58"/>
      <c r="M20" s="62"/>
      <c r="N20" s="62"/>
    </row>
    <row r="21" spans="2:14" x14ac:dyDescent="0.35">
      <c r="B21" s="31" t="s">
        <v>81</v>
      </c>
      <c r="C21" s="2"/>
      <c r="D21" s="42">
        <v>6.2</v>
      </c>
      <c r="E21" s="43">
        <v>5.7</v>
      </c>
      <c r="I21" s="62"/>
      <c r="J21" s="62"/>
      <c r="K21" s="58"/>
      <c r="L21" s="58"/>
      <c r="M21" s="62"/>
      <c r="N21" s="62"/>
    </row>
    <row r="22" spans="2:14" x14ac:dyDescent="0.35">
      <c r="B22" s="31" t="s">
        <v>27</v>
      </c>
      <c r="C22" s="2">
        <v>11</v>
      </c>
      <c r="D22" s="42">
        <v>191.1</v>
      </c>
      <c r="E22" s="43">
        <v>198.6</v>
      </c>
      <c r="I22" s="62"/>
      <c r="J22" s="62"/>
      <c r="K22" s="58"/>
      <c r="L22" s="58"/>
      <c r="M22" s="62"/>
      <c r="N22" s="62"/>
    </row>
    <row r="23" spans="2:14" x14ac:dyDescent="0.35">
      <c r="B23" s="31" t="s">
        <v>82</v>
      </c>
      <c r="C23" s="2"/>
      <c r="D23" s="42">
        <v>544.9</v>
      </c>
      <c r="E23" s="43">
        <v>532.6</v>
      </c>
      <c r="I23" s="62"/>
      <c r="J23" s="62"/>
      <c r="K23" s="58"/>
      <c r="L23" s="58"/>
      <c r="M23" s="62"/>
      <c r="N23" s="62"/>
    </row>
    <row r="24" spans="2:14" x14ac:dyDescent="0.35">
      <c r="B24" s="32" t="s">
        <v>28</v>
      </c>
      <c r="C24" s="13">
        <v>8</v>
      </c>
      <c r="D24" s="44">
        <v>25.4</v>
      </c>
      <c r="E24" s="45">
        <v>21.3</v>
      </c>
      <c r="I24" s="62"/>
      <c r="J24" s="62"/>
      <c r="K24" s="58"/>
      <c r="L24" s="58"/>
      <c r="M24" s="62"/>
      <c r="N24" s="62"/>
    </row>
    <row r="25" spans="2:14" x14ac:dyDescent="0.35">
      <c r="B25" s="2" t="s">
        <v>29</v>
      </c>
      <c r="C25" s="2"/>
      <c r="D25" s="42">
        <f>SUM(D17:D24)</f>
        <v>2164.7000000000003</v>
      </c>
      <c r="E25" s="43">
        <f>SUM(E17:E24)</f>
        <v>2116.9</v>
      </c>
      <c r="I25" s="62"/>
      <c r="J25" s="62"/>
      <c r="K25" s="58"/>
      <c r="L25" s="58"/>
      <c r="M25" s="62"/>
      <c r="N25" s="62"/>
    </row>
    <row r="26" spans="2:14" ht="15" thickBot="1" x14ac:dyDescent="0.4">
      <c r="B26" s="33" t="s">
        <v>30</v>
      </c>
      <c r="C26" s="33"/>
      <c r="D26" s="52">
        <f>D25+D15</f>
        <v>2648.6000000000004</v>
      </c>
      <c r="E26" s="53">
        <f>E25+E15</f>
        <v>2531.3000000000002</v>
      </c>
      <c r="I26" s="62"/>
      <c r="J26" s="62"/>
      <c r="K26" s="58"/>
      <c r="L26" s="58"/>
      <c r="M26" s="62"/>
      <c r="N26" s="62"/>
    </row>
    <row r="27" spans="2:14" x14ac:dyDescent="0.35">
      <c r="B27" s="2" t="s">
        <v>31</v>
      </c>
      <c r="C27" s="2"/>
      <c r="D27" s="50"/>
      <c r="E27" s="51"/>
      <c r="I27" s="62"/>
      <c r="J27" s="62"/>
      <c r="K27" s="58"/>
      <c r="L27" s="58"/>
      <c r="M27" s="62"/>
      <c r="N27" s="62"/>
    </row>
    <row r="28" spans="2:14" x14ac:dyDescent="0.35">
      <c r="B28" s="2" t="s">
        <v>32</v>
      </c>
      <c r="C28" s="2"/>
      <c r="D28" s="50"/>
      <c r="E28" s="51"/>
      <c r="I28" s="62"/>
      <c r="J28" s="62"/>
      <c r="K28" s="58"/>
      <c r="L28" s="58"/>
      <c r="M28" s="62"/>
      <c r="N28" s="62"/>
    </row>
    <row r="29" spans="2:14" x14ac:dyDescent="0.35">
      <c r="B29" s="31" t="s">
        <v>83</v>
      </c>
      <c r="C29" s="2"/>
      <c r="D29" s="48">
        <v>351.4</v>
      </c>
      <c r="E29" s="49">
        <v>333.6</v>
      </c>
      <c r="I29" s="62"/>
      <c r="J29" s="62"/>
      <c r="K29" s="58"/>
      <c r="L29" s="58"/>
      <c r="M29" s="62"/>
      <c r="N29" s="62"/>
    </row>
    <row r="30" spans="2:14" x14ac:dyDescent="0.35">
      <c r="B30" s="31" t="s">
        <v>84</v>
      </c>
      <c r="C30" s="2"/>
      <c r="D30" s="42">
        <v>12.4</v>
      </c>
      <c r="E30" s="43">
        <v>11.8</v>
      </c>
      <c r="I30" s="62"/>
      <c r="J30" s="62"/>
      <c r="K30" s="58"/>
      <c r="L30" s="58"/>
      <c r="M30" s="62"/>
      <c r="N30" s="62"/>
    </row>
    <row r="31" spans="2:14" x14ac:dyDescent="0.35">
      <c r="B31" s="31" t="s">
        <v>33</v>
      </c>
      <c r="C31" s="2">
        <v>14</v>
      </c>
      <c r="D31" s="42">
        <v>6.8</v>
      </c>
      <c r="E31" s="43">
        <v>6.6</v>
      </c>
      <c r="I31" s="62"/>
      <c r="J31" s="62"/>
      <c r="K31" s="58"/>
      <c r="L31" s="58"/>
      <c r="M31" s="62"/>
      <c r="N31" s="62"/>
    </row>
    <row r="32" spans="2:14" x14ac:dyDescent="0.35">
      <c r="B32" s="31" t="s">
        <v>34</v>
      </c>
      <c r="C32" s="2"/>
      <c r="D32" s="42">
        <v>15.8</v>
      </c>
      <c r="E32" s="43">
        <v>20.8</v>
      </c>
      <c r="I32" s="62"/>
      <c r="J32" s="62"/>
      <c r="K32" s="58"/>
      <c r="L32" s="58"/>
      <c r="M32" s="62"/>
      <c r="N32" s="62"/>
    </row>
    <row r="33" spans="2:14" x14ac:dyDescent="0.35">
      <c r="B33" s="31" t="s">
        <v>35</v>
      </c>
      <c r="C33" s="2"/>
      <c r="D33" s="42">
        <v>60</v>
      </c>
      <c r="E33" s="43">
        <v>58.7</v>
      </c>
      <c r="I33" s="62"/>
      <c r="J33" s="62"/>
      <c r="K33" s="58"/>
      <c r="L33" s="58"/>
      <c r="M33" s="62"/>
      <c r="N33" s="62"/>
    </row>
    <row r="34" spans="2:14" x14ac:dyDescent="0.35">
      <c r="B34" s="31" t="s">
        <v>100</v>
      </c>
      <c r="C34" s="2">
        <v>12</v>
      </c>
      <c r="D34" s="42">
        <v>0</v>
      </c>
      <c r="E34" s="43">
        <v>31</v>
      </c>
      <c r="I34" s="62"/>
      <c r="J34" s="62"/>
      <c r="K34" s="58"/>
      <c r="L34" s="58"/>
      <c r="M34" s="62"/>
      <c r="N34" s="62"/>
    </row>
    <row r="35" spans="2:14" x14ac:dyDescent="0.35">
      <c r="B35" s="32" t="s">
        <v>99</v>
      </c>
      <c r="C35" s="13">
        <v>16</v>
      </c>
      <c r="D35" s="44">
        <v>4.4000000000000004</v>
      </c>
      <c r="E35" s="45">
        <v>0</v>
      </c>
      <c r="I35" s="62"/>
      <c r="J35" s="62"/>
      <c r="K35" s="58"/>
      <c r="L35" s="58"/>
      <c r="M35" s="62"/>
      <c r="N35" s="62"/>
    </row>
    <row r="36" spans="2:14" x14ac:dyDescent="0.35">
      <c r="B36" s="2" t="s">
        <v>36</v>
      </c>
      <c r="C36" s="2"/>
      <c r="D36" s="42">
        <f>SUM(D29:D35)</f>
        <v>450.79999999999995</v>
      </c>
      <c r="E36" s="43">
        <f>SUM(E29:E35)</f>
        <v>462.50000000000006</v>
      </c>
      <c r="I36" s="62"/>
      <c r="J36" s="62"/>
      <c r="K36" s="58"/>
      <c r="L36" s="58"/>
      <c r="M36" s="62"/>
      <c r="N36" s="62"/>
    </row>
    <row r="37" spans="2:14" x14ac:dyDescent="0.35">
      <c r="B37" s="2" t="s">
        <v>37</v>
      </c>
      <c r="C37" s="2"/>
      <c r="D37" s="42"/>
      <c r="E37" s="43"/>
      <c r="I37" s="62"/>
      <c r="J37" s="62"/>
      <c r="K37" s="58"/>
      <c r="L37" s="58"/>
      <c r="M37" s="62"/>
      <c r="N37" s="62"/>
    </row>
    <row r="38" spans="2:14" x14ac:dyDescent="0.35">
      <c r="B38" s="31" t="s">
        <v>38</v>
      </c>
      <c r="C38" s="2">
        <v>13</v>
      </c>
      <c r="D38" s="42">
        <v>1096</v>
      </c>
      <c r="E38" s="43">
        <v>977.1</v>
      </c>
      <c r="I38" s="62"/>
      <c r="J38" s="62"/>
      <c r="K38" s="58"/>
      <c r="L38" s="58"/>
      <c r="M38" s="62"/>
      <c r="N38" s="62"/>
    </row>
    <row r="39" spans="2:14" x14ac:dyDescent="0.35">
      <c r="B39" s="31" t="s">
        <v>85</v>
      </c>
      <c r="C39" s="2"/>
      <c r="D39" s="42">
        <v>18.399999999999999</v>
      </c>
      <c r="E39" s="43">
        <v>33.5</v>
      </c>
      <c r="I39" s="62"/>
      <c r="J39" s="62"/>
      <c r="K39" s="58"/>
      <c r="L39" s="58"/>
      <c r="M39" s="62"/>
      <c r="N39" s="62"/>
    </row>
    <row r="40" spans="2:14" x14ac:dyDescent="0.35">
      <c r="B40" s="31" t="s">
        <v>39</v>
      </c>
      <c r="C40" s="2"/>
      <c r="D40" s="42">
        <v>125.4</v>
      </c>
      <c r="E40" s="43">
        <v>132.30000000000001</v>
      </c>
      <c r="I40" s="62"/>
      <c r="J40" s="62"/>
      <c r="K40" s="58"/>
      <c r="L40" s="58"/>
      <c r="M40" s="62"/>
      <c r="N40" s="62"/>
    </row>
    <row r="41" spans="2:14" x14ac:dyDescent="0.35">
      <c r="B41" s="31" t="s">
        <v>40</v>
      </c>
      <c r="C41" s="2"/>
      <c r="D41" s="42">
        <v>14.4</v>
      </c>
      <c r="E41" s="43">
        <v>17.899999999999999</v>
      </c>
      <c r="I41" s="62"/>
      <c r="J41" s="62"/>
      <c r="K41" s="58"/>
      <c r="L41" s="58"/>
      <c r="M41" s="62"/>
      <c r="N41" s="62"/>
    </row>
    <row r="42" spans="2:14" x14ac:dyDescent="0.35">
      <c r="B42" s="31" t="s">
        <v>34</v>
      </c>
      <c r="C42" s="2"/>
      <c r="D42" s="42">
        <v>118.6</v>
      </c>
      <c r="E42" s="43">
        <v>114.6</v>
      </c>
      <c r="I42" s="62"/>
      <c r="J42" s="62"/>
      <c r="K42" s="58"/>
      <c r="L42" s="58"/>
      <c r="M42" s="62"/>
      <c r="N42" s="62"/>
    </row>
    <row r="43" spans="2:14" x14ac:dyDescent="0.35">
      <c r="B43" s="31" t="s">
        <v>41</v>
      </c>
      <c r="C43" s="2">
        <v>8</v>
      </c>
      <c r="D43" s="54">
        <v>19.3</v>
      </c>
      <c r="E43" s="55">
        <v>18.3</v>
      </c>
      <c r="I43" s="62"/>
      <c r="J43" s="62"/>
      <c r="K43" s="58"/>
      <c r="L43" s="58"/>
      <c r="M43" s="62"/>
      <c r="N43" s="62"/>
    </row>
    <row r="44" spans="2:14" x14ac:dyDescent="0.35">
      <c r="B44" s="17" t="s">
        <v>42</v>
      </c>
      <c r="C44" s="17"/>
      <c r="D44" s="46">
        <f>SUM(D38:D43)</f>
        <v>1392.1000000000001</v>
      </c>
      <c r="E44" s="47">
        <f>SUM(E38:E43)</f>
        <v>1293.7</v>
      </c>
      <c r="I44" s="62"/>
      <c r="J44" s="62"/>
      <c r="K44" s="58"/>
      <c r="L44" s="58"/>
      <c r="M44" s="62"/>
      <c r="N44" s="62"/>
    </row>
    <row r="45" spans="2:14" x14ac:dyDescent="0.35">
      <c r="B45" s="13" t="s">
        <v>43</v>
      </c>
      <c r="C45" s="13"/>
      <c r="D45" s="44">
        <f>D44+D36</f>
        <v>1842.9</v>
      </c>
      <c r="E45" s="45">
        <f>E44+E36</f>
        <v>1756.2</v>
      </c>
      <c r="I45" s="62"/>
      <c r="J45" s="62"/>
      <c r="K45" s="58"/>
      <c r="L45" s="58"/>
      <c r="M45" s="62"/>
      <c r="N45" s="62"/>
    </row>
    <row r="46" spans="2:14" x14ac:dyDescent="0.35">
      <c r="B46" s="2" t="s">
        <v>44</v>
      </c>
      <c r="C46" s="2"/>
      <c r="D46" s="42"/>
      <c r="E46" s="43"/>
      <c r="I46" s="62"/>
      <c r="J46" s="62"/>
      <c r="K46" s="58"/>
      <c r="L46" s="58"/>
      <c r="M46" s="62"/>
      <c r="N46" s="62"/>
    </row>
    <row r="47" spans="2:14" x14ac:dyDescent="0.35">
      <c r="B47" s="31" t="s">
        <v>45</v>
      </c>
      <c r="C47" s="2">
        <v>14</v>
      </c>
      <c r="D47" s="42">
        <v>1526.5</v>
      </c>
      <c r="E47" s="43">
        <v>1549.3</v>
      </c>
      <c r="I47" s="62"/>
      <c r="J47" s="62"/>
      <c r="K47" s="58"/>
      <c r="L47" s="58"/>
      <c r="M47" s="62"/>
      <c r="N47" s="62"/>
    </row>
    <row r="48" spans="2:14" x14ac:dyDescent="0.35">
      <c r="B48" s="31" t="s">
        <v>46</v>
      </c>
      <c r="C48" s="2"/>
      <c r="D48" s="42">
        <v>39.1</v>
      </c>
      <c r="E48" s="43">
        <v>46.4</v>
      </c>
      <c r="I48" s="62"/>
      <c r="J48" s="62"/>
      <c r="K48" s="58"/>
      <c r="L48" s="58"/>
      <c r="M48" s="62"/>
      <c r="N48" s="62"/>
    </row>
    <row r="49" spans="2:14" x14ac:dyDescent="0.35">
      <c r="B49" s="31" t="s">
        <v>47</v>
      </c>
      <c r="C49" s="2"/>
      <c r="D49" s="42">
        <v>-1003.6</v>
      </c>
      <c r="E49" s="43">
        <v>-1033.9000000000001</v>
      </c>
      <c r="I49" s="62"/>
      <c r="J49" s="62"/>
      <c r="K49" s="58"/>
      <c r="L49" s="58"/>
      <c r="M49" s="62"/>
      <c r="N49" s="62"/>
    </row>
    <row r="50" spans="2:14" x14ac:dyDescent="0.35">
      <c r="B50" s="31" t="s">
        <v>48</v>
      </c>
      <c r="C50" s="2"/>
      <c r="D50" s="42">
        <v>243.7</v>
      </c>
      <c r="E50" s="43">
        <v>213.3</v>
      </c>
      <c r="I50" s="62"/>
      <c r="J50" s="62"/>
      <c r="K50" s="58"/>
      <c r="L50" s="58"/>
      <c r="M50" s="62"/>
      <c r="N50" s="62"/>
    </row>
    <row r="51" spans="2:14" x14ac:dyDescent="0.35">
      <c r="B51" s="17" t="s">
        <v>49</v>
      </c>
      <c r="C51" s="17"/>
      <c r="D51" s="46">
        <f>SUM(D47:D50)</f>
        <v>805.69999999999982</v>
      </c>
      <c r="E51" s="47">
        <f>SUM(E47:E50)</f>
        <v>775.09999999999991</v>
      </c>
      <c r="I51" s="62"/>
      <c r="J51" s="62"/>
      <c r="K51" s="58"/>
      <c r="L51" s="58"/>
      <c r="M51" s="62"/>
      <c r="N51" s="62"/>
    </row>
    <row r="52" spans="2:14" ht="15" thickBot="1" x14ac:dyDescent="0.4">
      <c r="B52" s="33" t="s">
        <v>50</v>
      </c>
      <c r="C52" s="33"/>
      <c r="D52" s="52">
        <f>D51+D45</f>
        <v>2648.6</v>
      </c>
      <c r="E52" s="53">
        <f>E51+E45</f>
        <v>2531.3000000000002</v>
      </c>
      <c r="I52" s="62"/>
      <c r="J52" s="62"/>
      <c r="K52" s="58"/>
      <c r="L52" s="58"/>
      <c r="M52" s="62"/>
      <c r="N52" s="62"/>
    </row>
    <row r="53" spans="2:14" x14ac:dyDescent="0.35">
      <c r="B53" s="41" t="s">
        <v>102</v>
      </c>
      <c r="D53" s="10"/>
      <c r="E53" s="6"/>
      <c r="I53" s="62"/>
      <c r="J53" s="62"/>
      <c r="K53" s="58"/>
      <c r="L53" s="58"/>
      <c r="M53" s="62"/>
      <c r="N53" s="62"/>
    </row>
    <row r="54" spans="2:14" x14ac:dyDescent="0.35">
      <c r="D54" s="10"/>
      <c r="E54" s="6"/>
      <c r="I54" s="62"/>
      <c r="J54" s="62"/>
      <c r="K54" s="58"/>
      <c r="L54" s="58"/>
      <c r="M54" s="62"/>
      <c r="N54" s="62"/>
    </row>
    <row r="55" spans="2:14" x14ac:dyDescent="0.35">
      <c r="D55" s="10"/>
      <c r="E55" s="6"/>
      <c r="I55" s="62"/>
      <c r="J55" s="62"/>
      <c r="K55" s="58"/>
      <c r="L55" s="58"/>
      <c r="M55" s="62"/>
      <c r="N55" s="62"/>
    </row>
    <row r="56" spans="2:14" x14ac:dyDescent="0.35">
      <c r="D56" s="10"/>
      <c r="E56" s="6"/>
      <c r="I56" s="62"/>
      <c r="J56" s="62"/>
      <c r="K56" s="58"/>
      <c r="L56" s="58"/>
      <c r="M56" s="62"/>
      <c r="N56" s="62"/>
    </row>
    <row r="57" spans="2:14" x14ac:dyDescent="0.35">
      <c r="D57" s="10"/>
      <c r="E57" s="6"/>
      <c r="I57" s="62"/>
      <c r="J57" s="62"/>
      <c r="K57" s="58"/>
      <c r="L57" s="58"/>
      <c r="M57" s="62"/>
      <c r="N57" s="62"/>
    </row>
    <row r="58" spans="2:14" x14ac:dyDescent="0.35">
      <c r="D58" s="10"/>
      <c r="E58" s="6"/>
      <c r="I58" s="62"/>
      <c r="J58" s="62"/>
      <c r="K58" s="58"/>
      <c r="L58" s="58"/>
      <c r="M58" s="62"/>
      <c r="N58" s="62"/>
    </row>
    <row r="59" spans="2:14" x14ac:dyDescent="0.35">
      <c r="D59" s="10"/>
      <c r="E59" s="6"/>
      <c r="I59" s="62"/>
      <c r="J59" s="62"/>
      <c r="K59" s="58"/>
      <c r="L59" s="58"/>
      <c r="M59" s="62"/>
      <c r="N59" s="62"/>
    </row>
    <row r="60" spans="2:14" x14ac:dyDescent="0.35">
      <c r="D60" s="10"/>
      <c r="E60" s="6"/>
      <c r="I60" s="62"/>
      <c r="J60" s="62"/>
      <c r="K60" s="58"/>
      <c r="L60" s="58"/>
      <c r="M60" s="62"/>
      <c r="N60" s="62"/>
    </row>
    <row r="61" spans="2:14" x14ac:dyDescent="0.35">
      <c r="D61" s="10"/>
      <c r="E61" s="6"/>
      <c r="I61" s="62"/>
      <c r="J61" s="62"/>
      <c r="K61" s="58"/>
      <c r="L61" s="58"/>
      <c r="M61" s="62"/>
      <c r="N61" s="62"/>
    </row>
    <row r="62" spans="2:14" x14ac:dyDescent="0.35">
      <c r="D62" s="10"/>
      <c r="E62" s="6"/>
    </row>
    <row r="63" spans="2:14" x14ac:dyDescent="0.35">
      <c r="D63" s="10"/>
      <c r="E63" s="6"/>
    </row>
    <row r="64" spans="2:14" x14ac:dyDescent="0.35">
      <c r="D64" s="10"/>
      <c r="E64" s="6"/>
    </row>
    <row r="65" spans="4:5" x14ac:dyDescent="0.35">
      <c r="D65" s="10"/>
      <c r="E65" s="6"/>
    </row>
    <row r="66" spans="4:5" x14ac:dyDescent="0.35">
      <c r="D66" s="10"/>
      <c r="E66" s="6"/>
    </row>
    <row r="67" spans="4:5" x14ac:dyDescent="0.35">
      <c r="D67" s="10"/>
      <c r="E67" s="6"/>
    </row>
    <row r="68" spans="4:5" x14ac:dyDescent="0.35">
      <c r="D68" s="29"/>
      <c r="E68" s="4"/>
    </row>
    <row r="69" spans="4:5" x14ac:dyDescent="0.35">
      <c r="D69" s="29"/>
      <c r="E69" s="4"/>
    </row>
    <row r="70" spans="4:5" x14ac:dyDescent="0.35">
      <c r="D70" s="29"/>
      <c r="E70" s="4"/>
    </row>
    <row r="71" spans="4:5" x14ac:dyDescent="0.35">
      <c r="D71" s="29"/>
      <c r="E71" s="4"/>
    </row>
    <row r="72" spans="4:5" x14ac:dyDescent="0.35">
      <c r="D72" s="29"/>
      <c r="E72" s="4"/>
    </row>
    <row r="73" spans="4:5" x14ac:dyDescent="0.35">
      <c r="D73" s="29"/>
      <c r="E73" s="4"/>
    </row>
    <row r="74" spans="4:5" x14ac:dyDescent="0.35">
      <c r="D74" s="29"/>
      <c r="E74" s="4"/>
    </row>
    <row r="75" spans="4:5" x14ac:dyDescent="0.35">
      <c r="D75" s="29"/>
      <c r="E75" s="4"/>
    </row>
    <row r="76" spans="4:5" x14ac:dyDescent="0.35">
      <c r="D76" s="29"/>
      <c r="E76" s="4"/>
    </row>
    <row r="77" spans="4:5" x14ac:dyDescent="0.35">
      <c r="D77" s="29"/>
      <c r="E77" s="4"/>
    </row>
    <row r="78" spans="4:5" x14ac:dyDescent="0.35">
      <c r="D78" s="29"/>
      <c r="E78" s="4"/>
    </row>
    <row r="79" spans="4:5" x14ac:dyDescent="0.35">
      <c r="D79" s="29"/>
      <c r="E79" s="4"/>
    </row>
    <row r="80" spans="4:5" x14ac:dyDescent="0.35">
      <c r="D80" s="29"/>
      <c r="E80" s="4"/>
    </row>
    <row r="81" spans="4:5" x14ac:dyDescent="0.35">
      <c r="D81" s="29"/>
      <c r="E81" s="4"/>
    </row>
    <row r="82" spans="4:5" x14ac:dyDescent="0.35">
      <c r="D82" s="29"/>
      <c r="E82" s="4"/>
    </row>
    <row r="83" spans="4:5" x14ac:dyDescent="0.35">
      <c r="D83" s="29"/>
      <c r="E83" s="4"/>
    </row>
    <row r="84" spans="4:5" x14ac:dyDescent="0.35">
      <c r="D84" s="29"/>
      <c r="E84" s="4"/>
    </row>
    <row r="85" spans="4:5" x14ac:dyDescent="0.35">
      <c r="D85" s="29"/>
      <c r="E85" s="4"/>
    </row>
    <row r="86" spans="4:5" x14ac:dyDescent="0.35">
      <c r="D86" s="29"/>
      <c r="E86" s="4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0BDF5C-D3CE-40F9-9AB0-9212BAD06691}">
  <dimension ref="A1:O78"/>
  <sheetViews>
    <sheetView showGridLines="0" workbookViewId="0">
      <selection activeCell="E36" sqref="E36"/>
    </sheetView>
  </sheetViews>
  <sheetFormatPr defaultRowHeight="14.5" x14ac:dyDescent="0.35"/>
  <cols>
    <col min="2" max="2" width="50.54296875" customWidth="1"/>
    <col min="3" max="3" width="6.453125" style="18" bestFit="1" customWidth="1"/>
    <col min="4" max="4" width="14.7265625" style="3" customWidth="1"/>
    <col min="5" max="5" width="14.7265625" customWidth="1"/>
    <col min="6" max="6" width="14.7265625" style="3" customWidth="1"/>
    <col min="7" max="7" width="14.7265625" customWidth="1"/>
    <col min="10" max="10" width="39.81640625" customWidth="1"/>
    <col min="12" max="15" width="8.7265625" style="6"/>
  </cols>
  <sheetData>
    <row r="1" spans="1:15" ht="23.5" x14ac:dyDescent="0.55000000000000004">
      <c r="A1" s="24" t="s">
        <v>17</v>
      </c>
    </row>
    <row r="2" spans="1:15" x14ac:dyDescent="0.35">
      <c r="A2" s="23" t="s">
        <v>86</v>
      </c>
    </row>
    <row r="3" spans="1:15" x14ac:dyDescent="0.35">
      <c r="A3" s="23" t="s">
        <v>87</v>
      </c>
    </row>
    <row r="4" spans="1:15" x14ac:dyDescent="0.35">
      <c r="A4" s="23" t="s">
        <v>76</v>
      </c>
      <c r="J4" s="62"/>
      <c r="K4" s="1"/>
      <c r="L4" s="69"/>
      <c r="M4" s="69"/>
      <c r="N4" s="69"/>
      <c r="O4" s="69"/>
    </row>
    <row r="5" spans="1:15" x14ac:dyDescent="0.35">
      <c r="J5" s="62"/>
      <c r="K5" s="1"/>
      <c r="L5" s="5"/>
      <c r="M5" s="5"/>
      <c r="N5" s="5"/>
      <c r="O5" s="5"/>
    </row>
    <row r="6" spans="1:15" ht="14.5" customHeight="1" x14ac:dyDescent="0.35">
      <c r="B6" s="36"/>
      <c r="C6" s="35"/>
      <c r="D6" s="67" t="str">
        <f>SCI!D6</f>
        <v>Three months ended June 30,</v>
      </c>
      <c r="E6" s="67"/>
      <c r="F6" s="67" t="str">
        <f>SCI!F6</f>
        <v>Six months ended June 30,</v>
      </c>
      <c r="G6" s="67"/>
      <c r="J6" s="62"/>
      <c r="K6" s="1"/>
      <c r="L6" s="5"/>
      <c r="M6" s="5"/>
      <c r="N6" s="5"/>
      <c r="O6" s="5"/>
    </row>
    <row r="7" spans="1:15" x14ac:dyDescent="0.35">
      <c r="B7" s="8"/>
      <c r="C7" s="20" t="s">
        <v>0</v>
      </c>
      <c r="D7" s="14">
        <v>2026</v>
      </c>
      <c r="E7" s="8">
        <v>2025</v>
      </c>
      <c r="F7" s="14">
        <v>2026</v>
      </c>
      <c r="G7" s="8">
        <v>2025</v>
      </c>
      <c r="J7" s="62"/>
      <c r="K7" s="1"/>
      <c r="L7" s="5"/>
      <c r="M7" s="5"/>
      <c r="N7" s="5"/>
      <c r="O7" s="5"/>
    </row>
    <row r="8" spans="1:15" x14ac:dyDescent="0.35">
      <c r="B8" s="1"/>
      <c r="C8" s="19"/>
      <c r="D8" s="12"/>
      <c r="E8" s="5"/>
      <c r="F8" s="12"/>
      <c r="G8" s="5"/>
      <c r="J8" s="62"/>
      <c r="K8" s="1"/>
      <c r="L8" s="5"/>
      <c r="M8" s="5"/>
      <c r="N8" s="5"/>
      <c r="O8" s="5"/>
    </row>
    <row r="9" spans="1:15" x14ac:dyDescent="0.35">
      <c r="B9" s="2" t="s">
        <v>51</v>
      </c>
      <c r="C9" s="19"/>
      <c r="D9" s="12"/>
      <c r="E9" s="5"/>
      <c r="F9" s="12"/>
      <c r="G9" s="5"/>
      <c r="J9" s="62"/>
      <c r="K9" s="1"/>
      <c r="L9" s="5"/>
      <c r="M9" s="5"/>
      <c r="N9" s="5"/>
      <c r="O9" s="5"/>
    </row>
    <row r="10" spans="1:15" x14ac:dyDescent="0.35">
      <c r="B10" s="7" t="s">
        <v>11</v>
      </c>
      <c r="C10" s="19"/>
      <c r="D10" s="48" cm="1">
        <f t="array" ref="D10:G10">SCI!D20:G20</f>
        <v>42.900000000000034</v>
      </c>
      <c r="E10" s="49">
        <v>9.6999999999999869</v>
      </c>
      <c r="F10" s="48">
        <v>68.30000000000004</v>
      </c>
      <c r="G10" s="49">
        <v>58.799999999999955</v>
      </c>
      <c r="J10" s="62"/>
      <c r="K10" s="1"/>
      <c r="L10" s="5"/>
      <c r="M10" s="5"/>
      <c r="N10" s="5"/>
      <c r="O10" s="5"/>
    </row>
    <row r="11" spans="1:15" x14ac:dyDescent="0.35">
      <c r="B11" s="30" t="s">
        <v>52</v>
      </c>
      <c r="C11" s="19"/>
      <c r="D11" s="12"/>
      <c r="E11" s="5"/>
      <c r="F11" s="12"/>
      <c r="G11" s="5"/>
      <c r="J11" s="62"/>
      <c r="K11" s="1"/>
      <c r="L11" s="5"/>
      <c r="M11" s="5"/>
      <c r="N11" s="5"/>
      <c r="O11" s="5"/>
    </row>
    <row r="12" spans="1:15" x14ac:dyDescent="0.35">
      <c r="B12" s="30" t="s">
        <v>53</v>
      </c>
      <c r="C12" s="19">
        <v>6</v>
      </c>
      <c r="D12" s="42">
        <v>59.9</v>
      </c>
      <c r="E12" s="43">
        <v>54</v>
      </c>
      <c r="F12" s="42">
        <v>116.4</v>
      </c>
      <c r="G12" s="43">
        <v>107.5</v>
      </c>
      <c r="J12" s="62"/>
      <c r="K12" s="1"/>
      <c r="L12" s="5"/>
      <c r="M12" s="5"/>
      <c r="N12" s="5"/>
      <c r="O12" s="5"/>
    </row>
    <row r="13" spans="1:15" ht="29" x14ac:dyDescent="0.35">
      <c r="B13" s="30" t="s">
        <v>54</v>
      </c>
      <c r="C13" s="19"/>
      <c r="D13" s="42">
        <v>-0.1</v>
      </c>
      <c r="E13" s="43">
        <v>-0.8</v>
      </c>
      <c r="F13" s="42">
        <v>0</v>
      </c>
      <c r="G13" s="43">
        <v>-0.8</v>
      </c>
      <c r="J13" s="62"/>
      <c r="K13" s="1"/>
      <c r="L13" s="5"/>
      <c r="M13" s="5"/>
      <c r="N13" s="5"/>
      <c r="O13" s="5"/>
    </row>
    <row r="14" spans="1:15" x14ac:dyDescent="0.35">
      <c r="B14" s="30" t="s">
        <v>55</v>
      </c>
      <c r="C14" s="19"/>
      <c r="D14" s="42">
        <v>0.7</v>
      </c>
      <c r="E14" s="43">
        <v>-1.7</v>
      </c>
      <c r="F14" s="42">
        <v>-0.1</v>
      </c>
      <c r="G14" s="43">
        <v>-0.4</v>
      </c>
      <c r="J14" s="62"/>
      <c r="K14" s="1"/>
      <c r="L14" s="5"/>
      <c r="M14" s="5"/>
      <c r="N14" s="5"/>
      <c r="O14" s="5"/>
    </row>
    <row r="15" spans="1:15" x14ac:dyDescent="0.35">
      <c r="B15" s="30" t="s">
        <v>97</v>
      </c>
      <c r="C15" s="19">
        <v>10</v>
      </c>
      <c r="D15" s="42">
        <v>0</v>
      </c>
      <c r="E15" s="43">
        <v>43.5</v>
      </c>
      <c r="F15" s="42">
        <v>0</v>
      </c>
      <c r="G15" s="43">
        <v>43.5</v>
      </c>
      <c r="J15" s="62"/>
      <c r="K15" s="1"/>
      <c r="L15" s="5"/>
      <c r="M15" s="5"/>
      <c r="N15" s="5"/>
      <c r="O15" s="5"/>
    </row>
    <row r="16" spans="1:15" x14ac:dyDescent="0.35">
      <c r="B16" s="30" t="s">
        <v>56</v>
      </c>
      <c r="C16" s="19">
        <v>8</v>
      </c>
      <c r="D16" s="42">
        <v>9.3000000000000007</v>
      </c>
      <c r="E16" s="43">
        <v>5.4</v>
      </c>
      <c r="F16" s="42">
        <v>15.8</v>
      </c>
      <c r="G16" s="43">
        <v>17</v>
      </c>
      <c r="J16" s="62"/>
      <c r="K16" s="1"/>
      <c r="L16" s="5"/>
      <c r="M16" s="5"/>
      <c r="N16" s="5"/>
      <c r="O16" s="5"/>
    </row>
    <row r="17" spans="2:15" x14ac:dyDescent="0.35">
      <c r="B17" s="30" t="s">
        <v>6</v>
      </c>
      <c r="C17" s="19">
        <v>7</v>
      </c>
      <c r="D17" s="42">
        <v>10.6</v>
      </c>
      <c r="E17" s="43">
        <v>35.6</v>
      </c>
      <c r="F17" s="42">
        <v>33.200000000000003</v>
      </c>
      <c r="G17" s="43">
        <v>46.1</v>
      </c>
      <c r="J17" s="62"/>
      <c r="K17" s="1"/>
      <c r="L17" s="5"/>
      <c r="M17" s="5"/>
      <c r="N17" s="5"/>
      <c r="O17" s="5"/>
    </row>
    <row r="18" spans="2:15" x14ac:dyDescent="0.35">
      <c r="B18" s="40" t="s">
        <v>57</v>
      </c>
      <c r="C18" s="20">
        <v>5</v>
      </c>
      <c r="D18" s="44">
        <v>4</v>
      </c>
      <c r="E18" s="45">
        <v>-7.7</v>
      </c>
      <c r="F18" s="44">
        <v>7.2</v>
      </c>
      <c r="G18" s="45">
        <v>-13.7</v>
      </c>
      <c r="J18" s="62"/>
      <c r="K18" s="1"/>
      <c r="L18" s="5"/>
      <c r="M18" s="5"/>
      <c r="N18" s="5"/>
      <c r="O18" s="5"/>
    </row>
    <row r="19" spans="2:15" x14ac:dyDescent="0.35">
      <c r="B19" s="1"/>
      <c r="C19" s="19"/>
      <c r="D19" s="42">
        <f>SUM(D10:D18)</f>
        <v>127.30000000000004</v>
      </c>
      <c r="E19" s="43">
        <f t="shared" ref="E19:G19" si="0">SUM(E10:E18)</f>
        <v>138</v>
      </c>
      <c r="F19" s="42">
        <f t="shared" si="0"/>
        <v>240.80000000000007</v>
      </c>
      <c r="G19" s="43">
        <f t="shared" si="0"/>
        <v>257.99999999999994</v>
      </c>
      <c r="J19" s="62"/>
      <c r="K19" s="1"/>
      <c r="L19" s="5"/>
      <c r="M19" s="5"/>
      <c r="N19" s="5"/>
      <c r="O19" s="5"/>
    </row>
    <row r="20" spans="2:15" ht="16.5" x14ac:dyDescent="0.35">
      <c r="B20" s="7" t="s">
        <v>74</v>
      </c>
      <c r="C20" s="19"/>
      <c r="D20" s="42">
        <v>-9.1</v>
      </c>
      <c r="E20" s="43">
        <v>-27.4</v>
      </c>
      <c r="F20" s="42">
        <v>-50.6</v>
      </c>
      <c r="G20" s="43">
        <v>-84.5</v>
      </c>
      <c r="J20" s="62"/>
      <c r="K20" s="1"/>
      <c r="L20" s="5"/>
      <c r="M20" s="5"/>
      <c r="N20" s="5"/>
      <c r="O20" s="5"/>
    </row>
    <row r="21" spans="2:15" x14ac:dyDescent="0.35">
      <c r="B21" s="7" t="s">
        <v>58</v>
      </c>
      <c r="C21" s="19"/>
      <c r="D21" s="42">
        <v>-16.5</v>
      </c>
      <c r="E21" s="43">
        <v>-11.7</v>
      </c>
      <c r="F21" s="42">
        <v>-32.799999999999997</v>
      </c>
      <c r="G21" s="43">
        <v>-26</v>
      </c>
      <c r="J21" s="62"/>
      <c r="K21" s="1"/>
      <c r="L21" s="5"/>
      <c r="M21" s="5"/>
      <c r="N21" s="5"/>
      <c r="O21" s="5"/>
    </row>
    <row r="22" spans="2:15" x14ac:dyDescent="0.35">
      <c r="B22" s="7" t="s">
        <v>59</v>
      </c>
      <c r="C22" s="19"/>
      <c r="D22" s="42">
        <v>1.1000000000000001</v>
      </c>
      <c r="E22" s="43">
        <v>0.7</v>
      </c>
      <c r="F22" s="42">
        <v>1.8</v>
      </c>
      <c r="G22" s="43">
        <v>1.6</v>
      </c>
      <c r="J22" s="62"/>
      <c r="K22" s="1"/>
      <c r="L22" s="5"/>
      <c r="M22" s="5"/>
      <c r="N22" s="5"/>
      <c r="O22" s="5"/>
    </row>
    <row r="23" spans="2:15" x14ac:dyDescent="0.35">
      <c r="B23" s="7" t="s">
        <v>60</v>
      </c>
      <c r="C23" s="19"/>
      <c r="D23" s="42">
        <v>-10.9</v>
      </c>
      <c r="E23" s="43">
        <v>-14.5</v>
      </c>
      <c r="F23" s="42">
        <v>-24.9</v>
      </c>
      <c r="G23" s="43">
        <v>-29.7</v>
      </c>
      <c r="J23" s="62"/>
      <c r="K23" s="1"/>
      <c r="L23" s="5"/>
      <c r="M23" s="5"/>
      <c r="N23" s="5"/>
      <c r="O23" s="5"/>
    </row>
    <row r="24" spans="2:15" x14ac:dyDescent="0.35">
      <c r="B24" s="17" t="s">
        <v>61</v>
      </c>
      <c r="C24" s="21"/>
      <c r="D24" s="46">
        <f>SUM(D19:D23)</f>
        <v>91.900000000000034</v>
      </c>
      <c r="E24" s="47">
        <f>SUM(E19:E23)</f>
        <v>85.1</v>
      </c>
      <c r="F24" s="46">
        <f>SUM(F19:F23)</f>
        <v>134.3000000000001</v>
      </c>
      <c r="G24" s="47">
        <f>SUM(G19:G23)</f>
        <v>119.39999999999993</v>
      </c>
      <c r="J24" s="62"/>
      <c r="K24" s="1"/>
      <c r="L24" s="5"/>
      <c r="M24" s="5"/>
      <c r="N24" s="5"/>
      <c r="O24" s="5"/>
    </row>
    <row r="25" spans="2:15" x14ac:dyDescent="0.35">
      <c r="B25" s="1"/>
      <c r="C25" s="19"/>
      <c r="D25" s="42"/>
      <c r="E25" s="43"/>
      <c r="F25" s="42"/>
      <c r="G25" s="43"/>
      <c r="J25" s="62"/>
      <c r="K25" s="1"/>
      <c r="L25" s="5"/>
      <c r="M25" s="5"/>
      <c r="N25" s="5"/>
      <c r="O25" s="5"/>
    </row>
    <row r="26" spans="2:15" x14ac:dyDescent="0.35">
      <c r="B26" s="2" t="s">
        <v>62</v>
      </c>
      <c r="C26" s="19"/>
      <c r="D26" s="42"/>
      <c r="E26" s="43"/>
      <c r="F26" s="42"/>
      <c r="G26" s="43"/>
      <c r="J26" s="62"/>
      <c r="K26" s="1"/>
      <c r="L26" s="5"/>
      <c r="M26" s="5"/>
      <c r="N26" s="5"/>
      <c r="O26" s="5"/>
    </row>
    <row r="27" spans="2:15" x14ac:dyDescent="0.35">
      <c r="B27" s="7" t="s">
        <v>63</v>
      </c>
      <c r="C27" s="19"/>
      <c r="D27" s="42">
        <v>-54.2</v>
      </c>
      <c r="E27" s="43">
        <v>-39.5</v>
      </c>
      <c r="F27" s="42">
        <v>-100.1</v>
      </c>
      <c r="G27" s="43">
        <v>-86.5</v>
      </c>
      <c r="J27" s="62"/>
      <c r="K27" s="1"/>
      <c r="L27" s="5"/>
      <c r="M27" s="5"/>
      <c r="N27" s="5"/>
      <c r="O27" s="5"/>
    </row>
    <row r="28" spans="2:15" ht="29" x14ac:dyDescent="0.35">
      <c r="B28" s="7" t="s">
        <v>103</v>
      </c>
      <c r="C28" s="19"/>
      <c r="D28" s="42">
        <v>5.8</v>
      </c>
      <c r="E28" s="43">
        <v>0</v>
      </c>
      <c r="F28" s="42">
        <v>5.8</v>
      </c>
      <c r="G28" s="43">
        <v>0</v>
      </c>
      <c r="J28" s="62"/>
      <c r="K28" s="1"/>
      <c r="L28" s="5"/>
      <c r="M28" s="5"/>
      <c r="N28" s="5"/>
      <c r="O28" s="5"/>
    </row>
    <row r="29" spans="2:15" x14ac:dyDescent="0.35">
      <c r="B29" s="7" t="s">
        <v>104</v>
      </c>
      <c r="C29" s="19">
        <v>11</v>
      </c>
      <c r="D29" s="42">
        <v>-2.8</v>
      </c>
      <c r="E29" s="43">
        <v>-39.1</v>
      </c>
      <c r="F29" s="42">
        <v>-2.8</v>
      </c>
      <c r="G29" s="43">
        <v>-39.1</v>
      </c>
      <c r="J29" s="62"/>
      <c r="K29" s="1"/>
      <c r="L29" s="5"/>
      <c r="M29" s="5"/>
      <c r="N29" s="5"/>
      <c r="O29" s="5"/>
    </row>
    <row r="30" spans="2:15" x14ac:dyDescent="0.35">
      <c r="B30" s="17" t="s">
        <v>64</v>
      </c>
      <c r="C30" s="21"/>
      <c r="D30" s="46">
        <f>SUM(D27:D29)</f>
        <v>-51.2</v>
      </c>
      <c r="E30" s="47">
        <f>SUM(E27:E29)</f>
        <v>-78.599999999999994</v>
      </c>
      <c r="F30" s="46">
        <f>SUM(F27:F29)</f>
        <v>-97.1</v>
      </c>
      <c r="G30" s="47">
        <f>SUM(G27:G29)</f>
        <v>-125.6</v>
      </c>
      <c r="J30" s="62"/>
      <c r="K30" s="1"/>
      <c r="L30" s="5"/>
      <c r="M30" s="5"/>
      <c r="N30" s="5"/>
      <c r="O30" s="5"/>
    </row>
    <row r="31" spans="2:15" x14ac:dyDescent="0.35">
      <c r="B31" s="1"/>
      <c r="C31" s="19"/>
      <c r="D31" s="42"/>
      <c r="E31" s="43"/>
      <c r="F31" s="42"/>
      <c r="G31" s="43"/>
      <c r="J31" s="62"/>
      <c r="K31" s="1"/>
      <c r="L31" s="5"/>
      <c r="M31" s="5"/>
      <c r="N31" s="5"/>
      <c r="O31" s="5"/>
    </row>
    <row r="32" spans="2:15" x14ac:dyDescent="0.35">
      <c r="B32" s="2" t="s">
        <v>65</v>
      </c>
      <c r="C32" s="19"/>
      <c r="D32" s="42"/>
      <c r="E32" s="43"/>
      <c r="F32" s="42"/>
      <c r="G32" s="43"/>
      <c r="J32" s="62"/>
      <c r="K32" s="1"/>
      <c r="L32" s="5"/>
      <c r="M32" s="5"/>
      <c r="N32" s="5"/>
      <c r="O32" s="5"/>
    </row>
    <row r="33" spans="2:15" x14ac:dyDescent="0.35">
      <c r="B33" s="7" t="s">
        <v>88</v>
      </c>
      <c r="C33" s="19">
        <v>14</v>
      </c>
      <c r="D33" s="42">
        <v>-20.100000000000001</v>
      </c>
      <c r="E33" s="43">
        <v>-19.7</v>
      </c>
      <c r="F33" s="42">
        <v>-40.200000000000003</v>
      </c>
      <c r="G33" s="43">
        <v>-39.6</v>
      </c>
      <c r="J33" s="62"/>
      <c r="K33" s="1"/>
      <c r="L33" s="5"/>
      <c r="M33" s="5"/>
      <c r="N33" s="5"/>
      <c r="O33" s="5"/>
    </row>
    <row r="34" spans="2:15" x14ac:dyDescent="0.35">
      <c r="B34" s="7" t="s">
        <v>105</v>
      </c>
      <c r="C34" s="19">
        <v>12</v>
      </c>
      <c r="D34" s="42">
        <v>-4.3</v>
      </c>
      <c r="E34" s="43">
        <v>0</v>
      </c>
      <c r="F34" s="42">
        <v>-4.3</v>
      </c>
      <c r="G34" s="43">
        <v>0</v>
      </c>
      <c r="J34" s="62"/>
      <c r="K34" s="1"/>
      <c r="L34" s="5"/>
      <c r="M34" s="5"/>
      <c r="N34" s="5"/>
      <c r="O34" s="5"/>
    </row>
    <row r="35" spans="2:15" x14ac:dyDescent="0.35">
      <c r="B35" s="7" t="s">
        <v>66</v>
      </c>
      <c r="C35" s="19"/>
      <c r="D35" s="42">
        <v>-18</v>
      </c>
      <c r="E35" s="43">
        <v>-17.100000000000001</v>
      </c>
      <c r="F35" s="42">
        <v>-35.4</v>
      </c>
      <c r="G35" s="43">
        <v>-34.9</v>
      </c>
      <c r="J35" s="62"/>
      <c r="K35" s="1"/>
      <c r="L35" s="5"/>
      <c r="M35" s="5"/>
      <c r="N35" s="5"/>
      <c r="O35" s="5"/>
    </row>
    <row r="36" spans="2:15" x14ac:dyDescent="0.35">
      <c r="B36" s="7" t="s">
        <v>67</v>
      </c>
      <c r="C36" s="19">
        <v>13</v>
      </c>
      <c r="D36" s="42">
        <v>14.2</v>
      </c>
      <c r="E36" s="43">
        <v>44.8</v>
      </c>
      <c r="F36" s="42">
        <v>108.5</v>
      </c>
      <c r="G36" s="43">
        <v>15.1</v>
      </c>
      <c r="J36" s="62"/>
      <c r="K36" s="1"/>
      <c r="L36" s="5"/>
      <c r="M36" s="5"/>
      <c r="N36" s="5"/>
      <c r="O36" s="5"/>
    </row>
    <row r="37" spans="2:15" x14ac:dyDescent="0.35">
      <c r="B37" s="7" t="s">
        <v>68</v>
      </c>
      <c r="C37" s="19">
        <v>13</v>
      </c>
      <c r="D37" s="42">
        <v>0</v>
      </c>
      <c r="E37" s="43">
        <v>0</v>
      </c>
      <c r="F37" s="42">
        <v>0</v>
      </c>
      <c r="G37" s="43">
        <v>125</v>
      </c>
      <c r="J37" s="62"/>
      <c r="K37" s="1"/>
      <c r="L37" s="5"/>
      <c r="M37" s="5"/>
      <c r="N37" s="5"/>
      <c r="O37" s="5"/>
    </row>
    <row r="38" spans="2:15" ht="29" x14ac:dyDescent="0.35">
      <c r="B38" s="7" t="s">
        <v>69</v>
      </c>
      <c r="C38" s="19">
        <v>13</v>
      </c>
      <c r="D38" s="42">
        <v>0</v>
      </c>
      <c r="E38" s="43">
        <v>0</v>
      </c>
      <c r="F38" s="42">
        <v>0</v>
      </c>
      <c r="G38" s="43">
        <v>-2.2999999999999998</v>
      </c>
      <c r="J38" s="62"/>
      <c r="K38" s="1"/>
      <c r="L38" s="5"/>
      <c r="M38" s="5"/>
      <c r="N38" s="5"/>
      <c r="O38" s="5"/>
    </row>
    <row r="39" spans="2:15" x14ac:dyDescent="0.35">
      <c r="B39" s="7" t="s">
        <v>70</v>
      </c>
      <c r="C39" s="19">
        <v>14</v>
      </c>
      <c r="D39" s="42">
        <v>-14.9</v>
      </c>
      <c r="E39" s="43">
        <v>-22.5</v>
      </c>
      <c r="F39" s="42">
        <v>-50.9</v>
      </c>
      <c r="G39" s="43">
        <v>-61.7</v>
      </c>
      <c r="J39" s="62"/>
      <c r="K39" s="1"/>
      <c r="L39" s="5"/>
      <c r="M39" s="5"/>
      <c r="N39" s="5"/>
      <c r="O39" s="5"/>
    </row>
    <row r="40" spans="2:15" x14ac:dyDescent="0.35">
      <c r="B40" s="17" t="s">
        <v>112</v>
      </c>
      <c r="C40" s="21"/>
      <c r="D40" s="46">
        <f>SUM(D33:D39)</f>
        <v>-43.100000000000009</v>
      </c>
      <c r="E40" s="47">
        <f>SUM(E33:E39)</f>
        <v>-14.5</v>
      </c>
      <c r="F40" s="46">
        <f>SUM(F33:F39)</f>
        <v>-22.300000000000004</v>
      </c>
      <c r="G40" s="47">
        <f>SUM(G33:G39)</f>
        <v>1.5999999999999943</v>
      </c>
      <c r="J40" s="62"/>
      <c r="K40" s="1"/>
      <c r="L40" s="5"/>
      <c r="M40" s="5"/>
      <c r="N40" s="5"/>
      <c r="O40" s="5"/>
    </row>
    <row r="41" spans="2:15" x14ac:dyDescent="0.35">
      <c r="B41" s="1"/>
      <c r="C41" s="19"/>
      <c r="D41" s="42"/>
      <c r="E41" s="43"/>
      <c r="F41" s="42"/>
      <c r="G41" s="43"/>
      <c r="J41" s="62"/>
      <c r="K41" s="1"/>
      <c r="L41" s="5"/>
      <c r="M41" s="5"/>
      <c r="N41" s="5"/>
      <c r="O41" s="5"/>
    </row>
    <row r="42" spans="2:15" x14ac:dyDescent="0.35">
      <c r="B42" s="2" t="s">
        <v>113</v>
      </c>
      <c r="C42" s="19"/>
      <c r="D42" s="42">
        <f>SUM(D40,D30,D24)</f>
        <v>-2.3999999999999773</v>
      </c>
      <c r="E42" s="43">
        <f t="shared" ref="E42:G42" si="1">SUM(E40,E30,E24)</f>
        <v>-8</v>
      </c>
      <c r="F42" s="42">
        <f t="shared" si="1"/>
        <v>14.900000000000091</v>
      </c>
      <c r="G42" s="43">
        <f t="shared" si="1"/>
        <v>-4.6000000000000654</v>
      </c>
      <c r="J42" s="62"/>
      <c r="K42" s="1"/>
      <c r="L42" s="5"/>
      <c r="M42" s="5"/>
      <c r="N42" s="5"/>
      <c r="O42" s="5"/>
    </row>
    <row r="43" spans="2:15" x14ac:dyDescent="0.35">
      <c r="B43" s="1" t="s">
        <v>71</v>
      </c>
      <c r="C43" s="19"/>
      <c r="D43" s="42">
        <v>46.5</v>
      </c>
      <c r="E43" s="43">
        <v>28.9</v>
      </c>
      <c r="F43" s="42">
        <v>27.4</v>
      </c>
      <c r="G43" s="43">
        <v>25.5</v>
      </c>
      <c r="J43" s="62"/>
      <c r="K43" s="1"/>
      <c r="L43" s="5"/>
      <c r="M43" s="5"/>
      <c r="N43" s="5"/>
      <c r="O43" s="5"/>
    </row>
    <row r="44" spans="2:15" x14ac:dyDescent="0.35">
      <c r="B44" s="1" t="s">
        <v>89</v>
      </c>
      <c r="C44" s="19">
        <v>18</v>
      </c>
      <c r="D44" s="42">
        <v>0</v>
      </c>
      <c r="E44" s="43">
        <v>0</v>
      </c>
      <c r="F44" s="42">
        <v>1.4</v>
      </c>
      <c r="G44" s="43">
        <v>0</v>
      </c>
      <c r="J44" s="62"/>
      <c r="K44" s="1"/>
      <c r="L44" s="5"/>
      <c r="M44" s="5"/>
      <c r="N44" s="5"/>
      <c r="O44" s="5"/>
    </row>
    <row r="45" spans="2:15" x14ac:dyDescent="0.35">
      <c r="B45" s="1" t="s">
        <v>72</v>
      </c>
      <c r="C45" s="19"/>
      <c r="D45" s="42">
        <v>0.4</v>
      </c>
      <c r="E45" s="43">
        <v>-0.8</v>
      </c>
      <c r="F45" s="42">
        <v>0.8</v>
      </c>
      <c r="G45" s="43">
        <v>-0.8</v>
      </c>
      <c r="J45" s="62"/>
      <c r="K45" s="1"/>
      <c r="L45" s="5"/>
      <c r="M45" s="5"/>
      <c r="N45" s="5"/>
      <c r="O45" s="5"/>
    </row>
    <row r="46" spans="2:15" x14ac:dyDescent="0.35">
      <c r="B46" s="17" t="s">
        <v>73</v>
      </c>
      <c r="C46" s="21"/>
      <c r="D46" s="57">
        <f>SUM(D42:D45)</f>
        <v>44.500000000000021</v>
      </c>
      <c r="E46" s="63">
        <f t="shared" ref="E46:G46" si="2">SUM(E42:E45)</f>
        <v>20.099999999999998</v>
      </c>
      <c r="F46" s="57">
        <f t="shared" si="2"/>
        <v>44.500000000000085</v>
      </c>
      <c r="G46" s="63">
        <f t="shared" si="2"/>
        <v>20.099999999999934</v>
      </c>
      <c r="J46" s="62"/>
      <c r="K46" s="1"/>
      <c r="L46" s="5"/>
      <c r="M46" s="5"/>
      <c r="N46" s="5"/>
      <c r="O46" s="5"/>
    </row>
    <row r="47" spans="2:15" ht="30.75" customHeight="1" x14ac:dyDescent="0.35">
      <c r="B47" s="68" t="s">
        <v>90</v>
      </c>
      <c r="C47" s="68"/>
      <c r="D47" s="68"/>
      <c r="E47" s="68"/>
      <c r="F47" s="6"/>
      <c r="J47" s="62"/>
      <c r="K47" s="1"/>
      <c r="L47" s="5"/>
      <c r="M47" s="5"/>
      <c r="N47" s="5"/>
      <c r="O47" s="5"/>
    </row>
    <row r="48" spans="2:15" x14ac:dyDescent="0.35">
      <c r="D48" s="10"/>
      <c r="E48" s="6"/>
      <c r="F48" s="10"/>
      <c r="G48" s="6"/>
      <c r="J48" s="62"/>
      <c r="K48" s="1"/>
      <c r="L48" s="5"/>
      <c r="M48" s="5"/>
      <c r="N48" s="5"/>
      <c r="O48" s="5"/>
    </row>
    <row r="49" spans="4:15" x14ac:dyDescent="0.35">
      <c r="D49" s="10"/>
      <c r="E49" s="6"/>
      <c r="F49" s="10"/>
      <c r="G49" s="6"/>
      <c r="J49" s="62"/>
      <c r="K49" s="1"/>
      <c r="L49" s="5"/>
      <c r="M49" s="5"/>
      <c r="N49" s="5"/>
      <c r="O49" s="5"/>
    </row>
    <row r="50" spans="4:15" x14ac:dyDescent="0.35">
      <c r="D50" s="10"/>
      <c r="E50" s="6"/>
      <c r="F50" s="10"/>
      <c r="G50" s="6"/>
      <c r="J50" s="62"/>
      <c r="K50" s="1"/>
      <c r="L50" s="5"/>
      <c r="M50" s="5"/>
      <c r="N50" s="5"/>
      <c r="O50" s="5"/>
    </row>
    <row r="51" spans="4:15" x14ac:dyDescent="0.35">
      <c r="D51" s="10"/>
      <c r="E51" s="6"/>
      <c r="F51" s="10"/>
      <c r="G51" s="6"/>
      <c r="J51" s="62"/>
      <c r="K51" s="1"/>
      <c r="L51" s="5"/>
      <c r="M51" s="5"/>
      <c r="N51" s="5"/>
      <c r="O51" s="5"/>
    </row>
    <row r="52" spans="4:15" x14ac:dyDescent="0.35">
      <c r="D52" s="10"/>
      <c r="E52" s="6"/>
      <c r="F52" s="10"/>
      <c r="G52" s="6"/>
      <c r="J52" s="62"/>
      <c r="K52" s="1"/>
      <c r="L52" s="5"/>
      <c r="M52" s="5"/>
      <c r="N52" s="5"/>
      <c r="O52" s="5"/>
    </row>
    <row r="53" spans="4:15" x14ac:dyDescent="0.35">
      <c r="D53" s="10"/>
      <c r="E53" s="6"/>
      <c r="F53" s="10"/>
      <c r="G53" s="6"/>
      <c r="J53" s="62"/>
      <c r="K53" s="1"/>
      <c r="L53" s="5"/>
      <c r="M53" s="5"/>
      <c r="N53" s="5"/>
      <c r="O53" s="5"/>
    </row>
    <row r="54" spans="4:15" x14ac:dyDescent="0.35">
      <c r="J54" s="62"/>
      <c r="K54" s="1"/>
      <c r="L54" s="5"/>
      <c r="M54" s="5"/>
      <c r="N54" s="5"/>
      <c r="O54" s="5"/>
    </row>
    <row r="55" spans="4:15" x14ac:dyDescent="0.35">
      <c r="J55" s="62"/>
      <c r="K55" s="1"/>
      <c r="L55" s="69"/>
      <c r="M55" s="69"/>
      <c r="N55" s="69"/>
      <c r="O55" s="69"/>
    </row>
    <row r="56" spans="4:15" x14ac:dyDescent="0.35">
      <c r="J56" s="62"/>
      <c r="K56" s="1"/>
      <c r="L56" s="5"/>
      <c r="M56" s="5"/>
      <c r="N56" s="5"/>
      <c r="O56" s="5"/>
    </row>
    <row r="57" spans="4:15" x14ac:dyDescent="0.35">
      <c r="J57" s="62"/>
      <c r="K57" s="1"/>
      <c r="L57" s="5"/>
      <c r="M57" s="5"/>
      <c r="N57" s="5"/>
      <c r="O57" s="5"/>
    </row>
    <row r="58" spans="4:15" x14ac:dyDescent="0.35">
      <c r="J58" s="62"/>
      <c r="K58" s="1"/>
      <c r="L58" s="5"/>
      <c r="M58" s="5"/>
      <c r="N58" s="5"/>
      <c r="O58" s="5"/>
    </row>
    <row r="59" spans="4:15" x14ac:dyDescent="0.35">
      <c r="J59" s="62"/>
      <c r="K59" s="1"/>
      <c r="L59" s="5"/>
      <c r="M59" s="5"/>
      <c r="N59" s="5"/>
      <c r="O59" s="5"/>
    </row>
    <row r="60" spans="4:15" x14ac:dyDescent="0.35">
      <c r="J60" s="62"/>
      <c r="K60" s="1"/>
      <c r="L60" s="5"/>
      <c r="M60" s="5"/>
      <c r="N60" s="5"/>
      <c r="O60" s="5"/>
    </row>
    <row r="61" spans="4:15" x14ac:dyDescent="0.35">
      <c r="J61" s="62"/>
      <c r="K61" s="1"/>
      <c r="L61" s="5"/>
      <c r="M61" s="5"/>
      <c r="N61" s="5"/>
      <c r="O61" s="5"/>
    </row>
    <row r="78" ht="27" customHeight="1" x14ac:dyDescent="0.35"/>
  </sheetData>
  <mergeCells count="7">
    <mergeCell ref="D6:E6"/>
    <mergeCell ref="B47:E47"/>
    <mergeCell ref="L4:M4"/>
    <mergeCell ref="N4:O4"/>
    <mergeCell ref="L55:M55"/>
    <mergeCell ref="N55:O55"/>
    <mergeCell ref="F6:G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SCI</vt:lpstr>
      <vt:lpstr>SFP</vt:lpstr>
      <vt:lpstr>SCF</vt:lpstr>
    </vt:vector>
  </TitlesOfParts>
  <Company>Chemtrade Logistics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Wessels, Elmarie</dc:creator>
  <cp:lastModifiedBy>Wessels, Elmarie</cp:lastModifiedBy>
  <dcterms:created xsi:type="dcterms:W3CDTF">2026-03-08T23:54:46Z</dcterms:created>
  <dcterms:modified xsi:type="dcterms:W3CDTF">2026-08-12T15:08:50Z</dcterms:modified>
</cp:coreProperties>
</file>